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19320" windowHeight="12825" tabRatio="701" activeTab="0"/>
  </bookViews>
  <sheets>
    <sheet name="Report Form" sheetId="1" r:id="rId1"/>
    <sheet name="CDSS Only" sheetId="2" r:id="rId2"/>
    <sheet name="Quick Links" sheetId="3" r:id="rId3"/>
    <sheet name="ACL's" sheetId="4" r:id="rId4"/>
    <sheet name="Validations" sheetId="5" r:id="rId5"/>
    <sheet name="Sheet1" sheetId="6" r:id="rId6"/>
  </sheets>
  <externalReferences>
    <externalReference r:id="rId9"/>
    <externalReference r:id="rId10"/>
    <externalReference r:id="rId11"/>
  </externalReferences>
  <definedNames>
    <definedName name="County" localSheetId="4">'[1]Report Form'!$T$14:$T$72</definedName>
    <definedName name="County">'Report Form'!$D$10:$D$68</definedName>
    <definedName name="CountyList">'[2]Report Form'!$S$7:$S$65</definedName>
    <definedName name="Month" localSheetId="0">'Report Form'!$F$10:$F$22</definedName>
    <definedName name="Month">'[2]Report Form'!$T$7:$T$19</definedName>
    <definedName name="_xlnm.Print_Area" localSheetId="3">'ACL''s'!$C$3:$N$58</definedName>
    <definedName name="_xlnm.Print_Area" localSheetId="2">'Quick Links'!$C$3:$N$37</definedName>
    <definedName name="_xlnm.Print_Area" localSheetId="0">'Report Form'!$K$3:$AE$57</definedName>
    <definedName name="_xlnm.Print_Area" localSheetId="4">'Validations'!$C$3:$E$51</definedName>
    <definedName name="_xlnm.Print_Titles" localSheetId="0">'Report Form'!$10:$11</definedName>
    <definedName name="Report_Month">'[3]Report Form'!$AF$8:$AF$20</definedName>
    <definedName name="Select_County_Name">'[3]Report Form'!$AD$8:$AD$66</definedName>
    <definedName name="Year" localSheetId="4">OFFSET('[3]Report Form'!$AG$8,0,0,COUNTIF('[3]Report Form'!$AG$8:$AG$21,"&lt;&gt;N/A"),1)</definedName>
    <definedName name="Year">OFFSET('Report Form'!$G$10,0,0,COUNTIF('Report Form'!$G$10:$G$23,"&lt;&gt;N/A"),1)</definedName>
    <definedName name="Z_C65EB44F_8D37_11D4_984A_009027A06F55_.wvu.PrintArea" localSheetId="0" hidden="1">'Report Form'!$K$10:$U$38</definedName>
  </definedNames>
  <calcPr fullCalcOnLoad="1"/>
</workbook>
</file>

<file path=xl/sharedStrings.xml><?xml version="1.0" encoding="utf-8"?>
<sst xmlns="http://schemas.openxmlformats.org/spreadsheetml/2006/main" count="449" uniqueCount="346">
  <si>
    <t>COMMENTS</t>
  </si>
  <si>
    <t>TITLE/CLASSIFICATION</t>
  </si>
  <si>
    <t>COUNTY NAME</t>
  </si>
  <si>
    <t>TELEPHONE</t>
  </si>
  <si>
    <t>EXTENSION</t>
  </si>
  <si>
    <t>a.</t>
  </si>
  <si>
    <t>b.</t>
  </si>
  <si>
    <t>c.</t>
  </si>
  <si>
    <t>d.</t>
  </si>
  <si>
    <t>e.</t>
  </si>
  <si>
    <t>Restorations</t>
  </si>
  <si>
    <t>REPORT MONTH</t>
  </si>
  <si>
    <t>REPORT YEAR</t>
  </si>
  <si>
    <t>VERSION</t>
  </si>
  <si>
    <t>Initial</t>
  </si>
  <si>
    <t>County Code</t>
  </si>
  <si>
    <t>Month Number</t>
  </si>
  <si>
    <t>Select Month</t>
  </si>
  <si>
    <t>Select Version</t>
  </si>
  <si>
    <t>Part A.  AFDC-FC Caseload</t>
  </si>
  <si>
    <t>Part B.  Net Expenditures</t>
  </si>
  <si>
    <t>AFDC-FC Children</t>
  </si>
  <si>
    <t>March</t>
  </si>
  <si>
    <t>April</t>
  </si>
  <si>
    <t>May</t>
  </si>
  <si>
    <t>June</t>
  </si>
  <si>
    <t>July</t>
  </si>
  <si>
    <t>August</t>
  </si>
  <si>
    <t>September</t>
  </si>
  <si>
    <t>October</t>
  </si>
  <si>
    <t>November</t>
  </si>
  <si>
    <t>December</t>
  </si>
  <si>
    <t>01 Alameda</t>
  </si>
  <si>
    <t>02 Alpine</t>
  </si>
  <si>
    <t>03 Amador</t>
  </si>
  <si>
    <t>04 Butte</t>
  </si>
  <si>
    <t>05 Calaveras</t>
  </si>
  <si>
    <t>06 Colusa</t>
  </si>
  <si>
    <t>07 Contra Costa</t>
  </si>
  <si>
    <t>08 Del Norte</t>
  </si>
  <si>
    <t>09 El Dorado</t>
  </si>
  <si>
    <t>10 Fresno</t>
  </si>
  <si>
    <t>11 Glenn</t>
  </si>
  <si>
    <t>12 Humboldt</t>
  </si>
  <si>
    <t>13 Imperial</t>
  </si>
  <si>
    <t>14 Inyo</t>
  </si>
  <si>
    <t>15 Kern</t>
  </si>
  <si>
    <t>16 Kings</t>
  </si>
  <si>
    <t>17 Lake</t>
  </si>
  <si>
    <t>18 Lassen</t>
  </si>
  <si>
    <t>19 Los Angeles</t>
  </si>
  <si>
    <t>20 Madera</t>
  </si>
  <si>
    <t>21 Marin</t>
  </si>
  <si>
    <t>22 Mariposa</t>
  </si>
  <si>
    <t>23 Mendocino</t>
  </si>
  <si>
    <t>24 Merced</t>
  </si>
  <si>
    <t>25 Modoc</t>
  </si>
  <si>
    <t>26 Mono</t>
  </si>
  <si>
    <t>27 Monterey</t>
  </si>
  <si>
    <t>28 Napa</t>
  </si>
  <si>
    <t>29 Nevada</t>
  </si>
  <si>
    <t>30 Orange</t>
  </si>
  <si>
    <t>31 Placer</t>
  </si>
  <si>
    <t>32 Plumas</t>
  </si>
  <si>
    <t>33 Riverside</t>
  </si>
  <si>
    <t>34 Sacramento</t>
  </si>
  <si>
    <t>35 San Benito</t>
  </si>
  <si>
    <t>36 San Bernardino</t>
  </si>
  <si>
    <t>37 San Diego</t>
  </si>
  <si>
    <t>38 San Francisco</t>
  </si>
  <si>
    <t>39 San Joaquin</t>
  </si>
  <si>
    <t>40 San Luis Obispo</t>
  </si>
  <si>
    <t>41 San Mateo</t>
  </si>
  <si>
    <t>42 Santa Barbara</t>
  </si>
  <si>
    <t>43 Santa Clara</t>
  </si>
  <si>
    <t>44 Santa Cruz</t>
  </si>
  <si>
    <t>45 Shasta</t>
  </si>
  <si>
    <t>46 Sierra</t>
  </si>
  <si>
    <t>47 Siskiyou</t>
  </si>
  <si>
    <t>48 Solano</t>
  </si>
  <si>
    <t>49 Sonoma</t>
  </si>
  <si>
    <t>50 Stanislaus</t>
  </si>
  <si>
    <t>51 Sutter</t>
  </si>
  <si>
    <t>52 Tehama</t>
  </si>
  <si>
    <t>53 Trinity</t>
  </si>
  <si>
    <t>54 Tulare</t>
  </si>
  <si>
    <t>55 Tuolumne</t>
  </si>
  <si>
    <t>56 Ventura</t>
  </si>
  <si>
    <t>57 Yolo</t>
  </si>
  <si>
    <t>58 Yuba</t>
  </si>
  <si>
    <t>Revised</t>
  </si>
  <si>
    <t>1a.</t>
  </si>
  <si>
    <t>1b.</t>
  </si>
  <si>
    <t>2a.</t>
  </si>
  <si>
    <t>2b.</t>
  </si>
  <si>
    <t xml:space="preserve">2c.   </t>
  </si>
  <si>
    <t>2d.</t>
  </si>
  <si>
    <t>2e.</t>
  </si>
  <si>
    <t>3a.</t>
  </si>
  <si>
    <t>3b.</t>
  </si>
  <si>
    <t>4a.</t>
  </si>
  <si>
    <t>4b.</t>
  </si>
  <si>
    <t>4c.</t>
  </si>
  <si>
    <t>5.</t>
  </si>
  <si>
    <t>6a.</t>
  </si>
  <si>
    <t>6b.</t>
  </si>
  <si>
    <t>6c.</t>
  </si>
  <si>
    <t>Children brought forward from last month</t>
  </si>
  <si>
    <t>Item 5 from last month</t>
  </si>
  <si>
    <t>Adjustment to last month's Item 5</t>
  </si>
  <si>
    <t>Children added during the month</t>
  </si>
  <si>
    <t>Transfers from other counties</t>
  </si>
  <si>
    <t>Kin-GAP Program participant returning to AFDC-FC</t>
  </si>
  <si>
    <t>Other approvals</t>
  </si>
  <si>
    <t>Did not receive AFDC-FC</t>
  </si>
  <si>
    <t>All other AFDC-FC discontinuances</t>
  </si>
  <si>
    <t>CONTACT PERSON</t>
  </si>
  <si>
    <t>E-MAIL</t>
  </si>
  <si>
    <t>California Department of Social Services (CDSS) - Home Page</t>
  </si>
  <si>
    <t>Aid to Families with Dependent Children (AFDC)
Foster Care (FC) Caseload Movement
and Expenditures Report
CA 237 FC</t>
  </si>
  <si>
    <t>ACL 06-10 (April 18, 2006)</t>
  </si>
  <si>
    <t xml:space="preserve">Kinship Guardianship Assistance Payment (Kin-GAP) Program Reporting On The Aid To Families With Dependent Children (AFDC) Foster Care (FC) Caseload Movement And Expenditure Report (CA 237 FC (7/2000)). </t>
  </si>
  <si>
    <t>ACL 00-29 (May 3, 2000)</t>
  </si>
  <si>
    <t>ACL 99-29 (April 22, 1999)</t>
  </si>
  <si>
    <t xml:space="preserve">Reporting Instructions For The CA 237 FG/U*, CA 237 FC And DFA 296 </t>
  </si>
  <si>
    <t>ACL 96-33 (June 18, 1996)</t>
  </si>
  <si>
    <t xml:space="preserve">Quick Links to CDSS Web Sites </t>
  </si>
  <si>
    <t>Research and Data Reports (RADR) - Home Page</t>
  </si>
  <si>
    <t>Data Systems and Survey Design Bureau (DSSDB) - Home Page</t>
  </si>
  <si>
    <t>RADR Report Forms and Instructions</t>
  </si>
  <si>
    <t>RADR Children's Programs Data Tables</t>
  </si>
  <si>
    <t>RADR Children's Programs Data Trends</t>
  </si>
  <si>
    <t xml:space="preserve">Revised Statistical Report Form CA 237 FG/U And Source Guides (CA 237 FG/U And CA 237 FC) </t>
  </si>
  <si>
    <t>ACIN I-35-85 (May 14, 1985)</t>
  </si>
  <si>
    <t>ACIN I-104-84 (November 21, 1984)</t>
  </si>
  <si>
    <t xml:space="preserve">Statistical Reporting On The Aid To Families With Dependent Children (AFDC) Family Groups And Unemployed (Form CA 237 FG/U) And Foster Care (Form CA 237 FC) Reports </t>
  </si>
  <si>
    <t>All County Letters (ACL) and All County Information Notices (ACIN) Published - CA 237 FC
Aid to Families with Dependent Children (AFDC)
Foster Care (FC) Caseload Movement and Expenditures Report</t>
  </si>
  <si>
    <t>January</t>
  </si>
  <si>
    <t>February</t>
  </si>
  <si>
    <t>DATE 
SUBMITTED</t>
  </si>
  <si>
    <t>Internet access is needed to use these links</t>
  </si>
  <si>
    <t>CDSS website's Home Page.  This is an internet site.</t>
  </si>
  <si>
    <t>CDSS internet website that contains a variety of report forms and instructions, published statistical reports (monthly, quarterly, semi-annual, and annual), and data trend charts.</t>
  </si>
  <si>
    <t xml:space="preserve">CDSS internet website dedicated for county and designated agency use only.  This site contains automated downloadable forms in Excel.  There are no links to this site from any other CDSS webpage.  </t>
  </si>
  <si>
    <t xml:space="preserve">RADR web page that contains report forms and instructions (in PDF) used for statistical reporting. The PDF files are for reference purposes and cannot be completed online. </t>
  </si>
  <si>
    <t>RADR web page that lists Children's Programs data table reports.</t>
  </si>
  <si>
    <t xml:space="preserve">RADR web page that shows trend charts involving past and current Children's Programs statistical data collected from County Welfare Departments and state agencies. </t>
  </si>
  <si>
    <t>CA 237 FC Report Form and Instructions, Rev. 07-09 (PDF Version)</t>
  </si>
  <si>
    <t>Note:  Form revision effective the April 2006 report month</t>
  </si>
  <si>
    <t>Note:  Form revision effective the July 2000 report month</t>
  </si>
  <si>
    <t>Kinship Guardian Assistance Payment (Kin-GAP) Program</t>
  </si>
  <si>
    <t>Updated Status of the Kinship Guardianship Assistance Payment (Kin-GAP) Program (SB 1901, Chapter 1055, Statutes of 1998)</t>
  </si>
  <si>
    <t>Note:  Form revision effective the July 1999 report month</t>
  </si>
  <si>
    <t>ACIN 1-40-99 (June 16, 1999)</t>
  </si>
  <si>
    <t>Note:  Form instructions revision</t>
  </si>
  <si>
    <t>Note:  Form revision effective the May 1985 report month</t>
  </si>
  <si>
    <t>ACL 09-33 (August 3, 2009)</t>
  </si>
  <si>
    <t>Note:  Form revision effective the July 2009 report month</t>
  </si>
  <si>
    <t>DATE SUBMITTED</t>
  </si>
  <si>
    <t>Revised Report Explanation</t>
  </si>
  <si>
    <t>Item Number</t>
  </si>
  <si>
    <t>Item Name</t>
  </si>
  <si>
    <t>Cell Number</t>
  </si>
  <si>
    <t xml:space="preserve">Aid To Families With Dependent Children (AFDC) Foster Care (FC) Caseload Movement And Expenditure Report [CA 237 FC (7-09)] </t>
  </si>
  <si>
    <t xml:space="preserve">Aid To Families With Dependent Children (AFDC) Foster Care (FC) Caseload Movement And Expenditure Report [CA 237 FC (3/06)] </t>
  </si>
  <si>
    <t>ACL 00-09 (January 10, 2000)</t>
  </si>
  <si>
    <t>RADR web page where the official report and instructions for this report can be downloaded.</t>
  </si>
  <si>
    <t xml:space="preserve">Revised Aid To Families With Dependent Children (AFDC) Foster Care (FC) Caseload Movement And Expenditures Report (CA 237 FC). </t>
  </si>
  <si>
    <t xml:space="preserve">1.  </t>
  </si>
  <si>
    <t xml:space="preserve">a.  </t>
  </si>
  <si>
    <t>Foster Family Homes</t>
  </si>
  <si>
    <t>Foster Family Agencies</t>
  </si>
  <si>
    <t>Group Homes</t>
  </si>
  <si>
    <t>Short-Term Residential Therapeutic Program</t>
  </si>
  <si>
    <t>2.</t>
  </si>
  <si>
    <t xml:space="preserve">e. </t>
  </si>
  <si>
    <t>f.</t>
  </si>
  <si>
    <t>3.</t>
  </si>
  <si>
    <t>4.</t>
  </si>
  <si>
    <t>TOTAL</t>
  </si>
  <si>
    <t>6.</t>
  </si>
  <si>
    <t>AFDC-FC Amount</t>
  </si>
  <si>
    <t>Non-Federal (A)</t>
  </si>
  <si>
    <t>Federal (B)</t>
  </si>
  <si>
    <t>Federal (C)</t>
  </si>
  <si>
    <t>Combined 
Fed/Non-Fed (D)</t>
  </si>
  <si>
    <t xml:space="preserve">a. </t>
  </si>
  <si>
    <t>g.</t>
  </si>
  <si>
    <t>General Comments</t>
  </si>
  <si>
    <t xml:space="preserve">b.  </t>
  </si>
  <si>
    <t>Active children during the month (Item 1 plus Item 2; also Item 3a plus Item 3b)</t>
  </si>
  <si>
    <t>Transfers to other counties</t>
  </si>
  <si>
    <t>Children carried forward to next month (Item 3 minus Item 4)</t>
  </si>
  <si>
    <t>Applications Approved</t>
  </si>
  <si>
    <t>Received AFDC-FC (Sum of Items 6a through 6g, (Column A plus Column B)</t>
  </si>
  <si>
    <t>Discontinued children during the month (sum of Items 4a through 4d)</t>
  </si>
  <si>
    <t>Moved to the Kin-GAP Program</t>
  </si>
  <si>
    <t>2f.</t>
  </si>
  <si>
    <t>4d.</t>
  </si>
  <si>
    <t>Total net expenditures for FC (Sum of Items 6a through 6g, Column D)</t>
  </si>
  <si>
    <t>6d.</t>
  </si>
  <si>
    <t>6e.</t>
  </si>
  <si>
    <t>6f.</t>
  </si>
  <si>
    <t>6g.</t>
  </si>
  <si>
    <t>Select Year</t>
  </si>
  <si>
    <t>JOB TITLE/CLASSIFICATION</t>
  </si>
  <si>
    <t>GENERAL COMMENTS</t>
  </si>
  <si>
    <t>Item 1b Adjustment Explanation</t>
  </si>
  <si>
    <t>ELECTRONIC FORM UPDATED Date</t>
  </si>
  <si>
    <t>Children Placed During the Month (New Entries)</t>
  </si>
  <si>
    <t>2-1</t>
  </si>
  <si>
    <t>2-2</t>
  </si>
  <si>
    <t>2-3</t>
  </si>
  <si>
    <t>2-4</t>
  </si>
  <si>
    <t>2-5</t>
  </si>
  <si>
    <t>2-6</t>
  </si>
  <si>
    <t>2-7</t>
  </si>
  <si>
    <t>2-8</t>
  </si>
  <si>
    <t>PART A.  AFDC-FC CASELOAD</t>
  </si>
  <si>
    <t>Form Year</t>
  </si>
  <si>
    <t>This Year</t>
  </si>
  <si>
    <t>ISFC - Foster Family Homes</t>
  </si>
  <si>
    <t>Relative Homes/
NREFM Homes</t>
  </si>
  <si>
    <t>ISFC - Relative Homes/
NREFM Homes</t>
  </si>
  <si>
    <t>ISFC - Foster Family Agencies</t>
  </si>
  <si>
    <t>EMAIL</t>
  </si>
  <si>
    <t>ARC Program Participant returning to AFDC-FC</t>
  </si>
  <si>
    <t>Moved to the ARC</t>
  </si>
  <si>
    <t>Foster Family Homes (Includes children in Item 2-1) (A)</t>
  </si>
  <si>
    <t>Foster Family Homes (Includes children in Item 2-1) (B)</t>
  </si>
  <si>
    <t>Foster Family Homes (Includes children in Item 2-1) (C)</t>
  </si>
  <si>
    <t>Foster Family Homes (Includes children in Item 2-1) (D)</t>
  </si>
  <si>
    <t>ISFC - Foster Family Homes (Includes children in Item 2-2) (A)</t>
  </si>
  <si>
    <t>ISFC - Foster Family Homes (Includes children in Item 2-2) (B)</t>
  </si>
  <si>
    <t>ISFC - Foster Family Homes (Includes children in Item 2-2) (C)</t>
  </si>
  <si>
    <t>ISFC - Foster Family Homes (Includes children in Item 2-2) (D)</t>
  </si>
  <si>
    <t>Relative Homes/NREFM Homes (Includes children in Item 2-3) (A)</t>
  </si>
  <si>
    <t>Relative Homes/NREFM Homes (Includes children in Item 2-3) (B)</t>
  </si>
  <si>
    <t>Relative Homes/NREFM Homes (Includes children in Item 2-3) (C)</t>
  </si>
  <si>
    <t>Relative Homes/NREFM Homes (Includes children in Item 2-3) (D)</t>
  </si>
  <si>
    <t>ISFC - Relative Homes/NREFM Homes (Includes children in Item 2-4) (A)</t>
  </si>
  <si>
    <t>ISFC - Relative Homes/NREFM Homes (Includes children in Item 2-4) (B)</t>
  </si>
  <si>
    <t>ISFC - Relative Homes/NREFM Homes (Includes children in Item 2-4) (C)</t>
  </si>
  <si>
    <t>ISFC - Relative Homes/NREFM Homes (Includes children in Item 2-4) (D)</t>
  </si>
  <si>
    <t>Foster Family Agencies (Includes children in Item 2-5) (A)</t>
  </si>
  <si>
    <t>Foster Family Agencies (Includes children in Item 2-5) (B)</t>
  </si>
  <si>
    <t>Foster Family Agencies (Includes children in Item 2-5) (C)</t>
  </si>
  <si>
    <t>Foster Family Agencies (Includes children in Item 2-5) (D)</t>
  </si>
  <si>
    <t>ISFC - Foster Family Agencies (Includes children in Item 2-6) (A)</t>
  </si>
  <si>
    <t>6h.</t>
  </si>
  <si>
    <t>ISFC - Foster Family Agencies (Includes children in Item 2-6) (B)</t>
  </si>
  <si>
    <t>ISFC - Foster Family Agencies (Includes children in Item 2-6) (C)</t>
  </si>
  <si>
    <t>ISFC - Foster Family Agencies (Includes children in Item 2-6) (D)</t>
  </si>
  <si>
    <t>Group Homes (Includes children in Item 2-7) (A)</t>
  </si>
  <si>
    <t>Group Homes (Includes children in Item 2-7) (B)</t>
  </si>
  <si>
    <t>Group Homes (Includes children in Item 2-7) (C)</t>
  </si>
  <si>
    <t>Group Homes (Includes children in Item 2-7) (D)</t>
  </si>
  <si>
    <t>Short-Term Residential Therapeutic Program (Includes children in Item 2-8) (A)</t>
  </si>
  <si>
    <t>Short-Term Residential Therapeutic Program (Includes children in Item 2-8) (B)</t>
  </si>
  <si>
    <t>Short-Term Residential Therapeutic Program (Includes children in Item 2-8) (C)</t>
  </si>
  <si>
    <t>Short-Term Residential Therapeutic Program (Includes children in Item 2-8) (D)</t>
  </si>
  <si>
    <t>CA 237 FC Report Form and Instructions, Rev. 12-17 (PDF Version)</t>
  </si>
  <si>
    <t>ds</t>
  </si>
  <si>
    <t>ACL 17-07 (January 31, 2017)</t>
  </si>
  <si>
    <t>REVISED AID TO FAMILIES WITH DEPENDENT CHILDREN FOSTER CARE CASELOAD MOVEMENT AND EXPENDITURES REPORT [CA 237 FC (12/17)]</t>
  </si>
  <si>
    <t>Note:  Form revision effective the December 2017 report month</t>
  </si>
  <si>
    <t xml:space="preserve"> Adjustment (Item 1 minus Item 1a, positive or negative number.  If not zero, explain in Item 1b Adjustment Explanation box.)</t>
  </si>
  <si>
    <t>Item 5 from last month, as reported to CDSS</t>
  </si>
  <si>
    <t>ARC participant returning to AFDC-FC</t>
  </si>
  <si>
    <t>Other Approvals</t>
  </si>
  <si>
    <t>Moved to Kin-GAP</t>
  </si>
  <si>
    <t>Moved to ARC</t>
  </si>
  <si>
    <t>Total net expenditures for FC during the month (Sum of Items 6a thru 6h, Column D)</t>
  </si>
  <si>
    <t>Foster Family Homes (Includes children in Items 2-1)</t>
  </si>
  <si>
    <t>ISFC - Foster Family Homes (Includes children in Item 2-2)</t>
  </si>
  <si>
    <t xml:space="preserve">Relative Homes/NREFM Homes (Includes children in Item 2-3) </t>
  </si>
  <si>
    <t>ISFC - Relative Homes/NREFM Homes (Includes children in Item 2-4)</t>
  </si>
  <si>
    <t>Foster Family Agencies (Includes children in Item 2-5)</t>
  </si>
  <si>
    <t>Group Homes (Includes children in Item 2-7)</t>
  </si>
  <si>
    <t>Short-Term Residential Therapeutic Program (Includes children in Item 2-8)</t>
  </si>
  <si>
    <t xml:space="preserve">ISFC - Foster Family Agencies (Includes children in Item 2-6) </t>
  </si>
  <si>
    <t>VALIDATION RULES AND EDITS</t>
  </si>
  <si>
    <t>No data cells should be left blank.</t>
  </si>
  <si>
    <t>If Cell 32 is zero, then Cell 29 plus Cell 30 must be zero (0)</t>
  </si>
  <si>
    <t>If Cell 36 is zero, then Cell 33 plus Cell 34 must be zero (0)</t>
  </si>
  <si>
    <t>If Cell 40 is zero, then Cell 37 plus Cell 38 must be zero (0)</t>
  </si>
  <si>
    <t>If Cell 44 is zero, then Cell 41 plus Cell 42 must be zero (0)</t>
  </si>
  <si>
    <t>If Cell 48 is zero, then Cell 45 plus Cell 46 must be zero (0)</t>
  </si>
  <si>
    <t>If Cell 52 is zero, then Cell 49 plus Cell 50 must be zero (0)</t>
  </si>
  <si>
    <t>If Cell 56 is zero, then Cell 53 plus Cell 54 must be zero (0)</t>
  </si>
  <si>
    <t>If Cell 60 is zero, then Cell 57 plus Cell 58 must be zero (0)</t>
  </si>
  <si>
    <t>If Cell 32 is not zero, then Cell 29 plus Cell 30 must not be zero (0)</t>
  </si>
  <si>
    <t>If Cell 36 is not zero, then Cell 33 plus Cell 34 must not be zero (0)</t>
  </si>
  <si>
    <t>If Cell 40 is not zero, then Cell 37 plus Cell 38 must not be zero (0)</t>
  </si>
  <si>
    <t>If Cell 44 is not zero, then Cell 41 plus Cell 42 must not be zero (0)</t>
  </si>
  <si>
    <t>If Cell 48 is not zero, then Cell 45 plus Cell 46 must not be zero (0)</t>
  </si>
  <si>
    <t>If Cell 52 is not zero, then Cell 49 plus Cell 50 must not be zero (0)</t>
  </si>
  <si>
    <t>If Cell 56 is not zero, then Cell 53 plus Cell 54 must not be zero (0)</t>
  </si>
  <si>
    <t>If Cell 60 is not zero, then Cell 57 plus Cell 58 must not be zero (0)</t>
  </si>
  <si>
    <r>
      <t xml:space="preserve">Validations
</t>
    </r>
    <r>
      <rPr>
        <sz val="8"/>
        <color indexed="9"/>
        <rFont val="Arial"/>
        <family val="2"/>
      </rPr>
      <t>General Rules are in Rows 4 through 6. Individual Cell validation rules begin in Row 7</t>
    </r>
  </si>
  <si>
    <t xml:space="preserve">Each data cell in this report must be a whole number equal to or greater than zero (0).  </t>
  </si>
  <si>
    <t xml:space="preserve">Enter no decimals.  </t>
  </si>
  <si>
    <t>Status</t>
  </si>
  <si>
    <t>Cell</t>
  </si>
  <si>
    <t>Cell 2 must be equal to Cell 27 of last month's report</t>
  </si>
  <si>
    <t>Cell 3 must be equal to (Cell 1 minus Cell 2) (Positive or negative number)</t>
  </si>
  <si>
    <t>Cell 12 must be equal to (Cell 4 plus Cell 5 plus Cell 6 plus Cell 7 plus Cell 8 plus Cell 9 plus Cell 10 plus Cell 11)</t>
  </si>
  <si>
    <t>Cell 12 must be equal to (Cell 13 plus Cell 14 plus Cell 15 plus Cell 16 plus Cell 17 plus Cell 18)</t>
  </si>
  <si>
    <t>Cell 19 must be equal to (Cell 1 plus Cell 12)</t>
  </si>
  <si>
    <t>Cell 19 must be equal to (Cell 20 plus Cell 21)</t>
  </si>
  <si>
    <t>Cell 22 must be equal to (Cell 23 plus Cell 24 plus Cell 25 plus Cell 26)</t>
  </si>
  <si>
    <t>Cell 22 must be less than or equal to Cell 19</t>
  </si>
  <si>
    <t xml:space="preserve">Cell 27 must be equal to (Cell 19 minus Cell 22) </t>
  </si>
  <si>
    <t>Cell 32 must be greater than or equal to Cell 31</t>
  </si>
  <si>
    <t>Cell 36 must be greater than or equal to Cell 35</t>
  </si>
  <si>
    <t>Cell 40 must be greater than or equal to Cell 39</t>
  </si>
  <si>
    <t>Cell 44 must be greater than or equal to Cell 43</t>
  </si>
  <si>
    <t>Cell 48 must be greater than or equal to Cell 47</t>
  </si>
  <si>
    <t>Cell 52 must be greater than or equal to Cell 51</t>
  </si>
  <si>
    <t>Cell 56 must be greater than or equal to Cell 55</t>
  </si>
  <si>
    <t>Cell 60 must be greater than or equal to Cell 59</t>
  </si>
  <si>
    <t>If Cell 3 is not 0, explain the reason for the adjustment in the "Cell 1b Adjustment Explanation" box</t>
  </si>
  <si>
    <t>If Cell 3 is 0, the "Cell 1b Adjustment Explanation" box must be blank</t>
  </si>
  <si>
    <t>If Cell 30 is zero, then Cell 31 must be zero (0)</t>
  </si>
  <si>
    <t>If Cell 34 is zero, then Cell 35 must be zero (0)</t>
  </si>
  <si>
    <t>If Cell 38 is zero, then Cell 39 must be zero (0)</t>
  </si>
  <si>
    <t>If Cell 42 is zero, then Cell 43 must be zero (0)</t>
  </si>
  <si>
    <t>If Cell 46 is zero, then Cell 47 must be zero (0)</t>
  </si>
  <si>
    <t>If Cell 50 is zero, then Cell 51 must be zero (0)</t>
  </si>
  <si>
    <t>If Cell 54 is zero, then Cell 55 must be zero (0)</t>
  </si>
  <si>
    <t>If Cell 58 is zero, then Cell 59 must be zero (0)</t>
  </si>
  <si>
    <t>h.</t>
  </si>
  <si>
    <t xml:space="preserve">This is the automated form for the CDSS's CA 237 FC report. Press tab to cycle through the cells that require data entry.
</t>
  </si>
  <si>
    <t>Cell 28 must be equal to (Cell 32 plus Cell 36 plus Cell 40 plus Cell 44 plus Cell 48 plus Cell 52 plus Cell 56 plus Cell 60)</t>
  </si>
  <si>
    <t>CHECK</t>
  </si>
  <si>
    <t>1</t>
  </si>
  <si>
    <r>
      <t xml:space="preserve">PART B.  NET EXPENDITURES </t>
    </r>
    <r>
      <rPr>
        <sz val="11"/>
        <rFont val="Arial"/>
        <family val="2"/>
      </rPr>
      <t>(rounded to the nearest dollar)</t>
    </r>
  </si>
  <si>
    <r>
      <t xml:space="preserve">Item 1b Adjustment Explanation </t>
    </r>
    <r>
      <rPr>
        <i/>
        <u val="single"/>
        <sz val="11"/>
        <rFont val="Arial"/>
        <family val="2"/>
      </rPr>
      <t>(If Item 1b is not zero, this box must be completed.  If Item 1b is zero, this box must be blank.)</t>
    </r>
  </si>
  <si>
    <r>
      <t xml:space="preserve">Revised Report Explanation </t>
    </r>
    <r>
      <rPr>
        <i/>
        <u val="single"/>
        <sz val="11"/>
        <rFont val="Arial"/>
        <family val="2"/>
      </rPr>
      <t>(If Revised is checked, this box must be completed.  If Initial is checked, this box must be blank.)</t>
    </r>
  </si>
  <si>
    <t>Quick Links to the Children's Programs Data Tables, Data Trends and Reports</t>
  </si>
  <si>
    <t>20</t>
  </si>
  <si>
    <t xml:space="preserve">Received AFDC-FC </t>
  </si>
  <si>
    <t>Select County</t>
  </si>
  <si>
    <t>ACL 17-07E2 (January 18, 2018)</t>
  </si>
  <si>
    <t>ACL 17-07E (January 31, 2017)</t>
  </si>
  <si>
    <t>Note:  The purpose of this erratum is to inform the counties of a minor change to the data validation on the CA 237 FC form.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</si>
</sst>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
    <numFmt numFmtId="166" formatCode="m/d/yyyy;@"/>
    <numFmt numFmtId="167" formatCode="mm/dd/yy;@"/>
    <numFmt numFmtId="168" formatCode="&quot;$&quot;#,##0"/>
  </numFmts>
  <fonts count="119">
    <font>
      <sz val="10"/>
      <name val="Geneva"/>
      <family val="0"/>
    </font>
    <font>
      <sz val="11"/>
      <color indexed="8"/>
      <name val="Arial"/>
      <family val="2"/>
    </font>
    <font>
      <sz val="12"/>
      <color indexed="8"/>
      <name val="Arial"/>
      <family val="2"/>
    </font>
    <font>
      <sz val="8"/>
      <name val="Arial"/>
      <family val="2"/>
    </font>
    <font>
      <sz val="10"/>
      <name val="Arial"/>
      <family val="2"/>
    </font>
    <font>
      <b/>
      <sz val="10"/>
      <name val="Arial"/>
      <family val="2"/>
    </font>
    <font>
      <u val="single"/>
      <sz val="10"/>
      <color indexed="12"/>
      <name val="Courier"/>
      <family val="3"/>
    </font>
    <font>
      <sz val="7"/>
      <color indexed="12"/>
      <name val="Arial"/>
      <family val="2"/>
    </font>
    <font>
      <b/>
      <sz val="12"/>
      <name val="Arial"/>
      <family val="2"/>
    </font>
    <font>
      <b/>
      <sz val="8"/>
      <name val="Arial"/>
      <family val="2"/>
    </font>
    <font>
      <sz val="9"/>
      <name val="Univers"/>
      <family val="2"/>
    </font>
    <font>
      <b/>
      <sz val="9"/>
      <name val="Arial"/>
      <family val="2"/>
    </font>
    <font>
      <b/>
      <sz val="10"/>
      <color indexed="10"/>
      <name val="Arial"/>
      <family val="2"/>
    </font>
    <font>
      <b/>
      <u val="single"/>
      <sz val="8"/>
      <name val="Arial"/>
      <family val="2"/>
    </font>
    <font>
      <u val="single"/>
      <sz val="12"/>
      <color indexed="12"/>
      <name val="Arial"/>
      <family val="2"/>
    </font>
    <font>
      <b/>
      <sz val="16"/>
      <name val="Arial"/>
      <family val="2"/>
    </font>
    <font>
      <sz val="9"/>
      <name val="Arial"/>
      <family val="2"/>
    </font>
    <font>
      <b/>
      <i/>
      <sz val="8"/>
      <name val="Arial"/>
      <family val="2"/>
    </font>
    <font>
      <u val="single"/>
      <sz val="10"/>
      <color indexed="12"/>
      <name val="Arial"/>
      <family val="2"/>
    </font>
    <font>
      <u val="single"/>
      <sz val="10"/>
      <name val="Arial"/>
      <family val="2"/>
    </font>
    <font>
      <b/>
      <i/>
      <sz val="10"/>
      <name val="Arial"/>
      <family val="2"/>
    </font>
    <font>
      <b/>
      <sz val="16"/>
      <color indexed="10"/>
      <name val="Arial"/>
      <family val="2"/>
    </font>
    <font>
      <u val="single"/>
      <sz val="12"/>
      <name val="Arial"/>
      <family val="2"/>
    </font>
    <font>
      <sz val="10"/>
      <color indexed="8"/>
      <name val="Arial"/>
      <family val="2"/>
    </font>
    <font>
      <i/>
      <sz val="10"/>
      <color indexed="8"/>
      <name val="Arial"/>
      <family val="2"/>
    </font>
    <font>
      <i/>
      <sz val="12"/>
      <color indexed="8"/>
      <name val="Arial"/>
      <family val="2"/>
    </font>
    <font>
      <b/>
      <sz val="10"/>
      <name val="Geneva"/>
      <family val="0"/>
    </font>
    <font>
      <b/>
      <sz val="8"/>
      <name val="Univers"/>
      <family val="2"/>
    </font>
    <font>
      <sz val="10"/>
      <name val="Courier"/>
      <family val="3"/>
    </font>
    <font>
      <sz val="12"/>
      <name val="Arial"/>
      <family val="2"/>
    </font>
    <font>
      <sz val="10"/>
      <name val="HELV"/>
      <family val="0"/>
    </font>
    <font>
      <sz val="10"/>
      <name val="Univers"/>
      <family val="2"/>
    </font>
    <font>
      <sz val="8"/>
      <color indexed="9"/>
      <name val="Arial"/>
      <family val="2"/>
    </font>
    <font>
      <sz val="11"/>
      <name val="Arial"/>
      <family val="2"/>
    </font>
    <font>
      <b/>
      <sz val="11"/>
      <name val="Arial"/>
      <family val="2"/>
    </font>
    <font>
      <u val="single"/>
      <sz val="11"/>
      <name val="Arial"/>
      <family val="2"/>
    </font>
    <font>
      <i/>
      <u val="single"/>
      <sz val="11"/>
      <name val="Arial"/>
      <family val="2"/>
    </font>
    <font>
      <b/>
      <sz val="12"/>
      <color indexed="10"/>
      <name val="Arial"/>
      <family val="2"/>
    </font>
    <font>
      <sz val="12"/>
      <name val="Times New Roman"/>
      <family val="1"/>
    </font>
    <font>
      <i/>
      <sz val="12"/>
      <name val="Arial"/>
      <family val="2"/>
    </font>
    <font>
      <sz val="12"/>
      <color indexed="46"/>
      <name val="Arial"/>
      <family val="2"/>
    </font>
    <font>
      <b/>
      <i/>
      <sz val="11"/>
      <name val="Arial"/>
      <family val="2"/>
    </font>
    <font>
      <sz val="10"/>
      <color indexed="10"/>
      <name val="Arial"/>
      <family val="2"/>
    </font>
    <font>
      <u val="single"/>
      <sz val="10"/>
      <color indexed="10"/>
      <name val="Arial"/>
      <family val="2"/>
    </font>
    <font>
      <sz val="26"/>
      <color indexed="12"/>
      <name val="Arial"/>
      <family val="2"/>
    </font>
    <font>
      <i/>
      <sz val="12"/>
      <color indexed="10"/>
      <name val="Arial"/>
      <family val="2"/>
    </font>
    <font>
      <sz val="10"/>
      <color indexed="46"/>
      <name val="Arial"/>
      <family val="2"/>
    </font>
    <font>
      <sz val="10"/>
      <color indexed="12"/>
      <name val="Geneva"/>
      <family val="0"/>
    </font>
    <font>
      <b/>
      <sz val="10"/>
      <color indexed="12"/>
      <name val="Arial"/>
      <family val="2"/>
    </font>
    <font>
      <b/>
      <sz val="10"/>
      <name val="Calibri"/>
      <family val="2"/>
    </font>
    <font>
      <sz val="14"/>
      <color indexed="13"/>
      <name val="Arial"/>
      <family val="2"/>
    </font>
    <font>
      <b/>
      <sz val="10"/>
      <color indexed="8"/>
      <name val="Arial"/>
      <family val="2"/>
    </font>
    <font>
      <b/>
      <sz val="14"/>
      <color indexed="8"/>
      <name val="Arial"/>
      <family val="2"/>
    </font>
    <font>
      <sz val="16"/>
      <color indexed="10"/>
      <name val="Arial"/>
      <family val="2"/>
    </font>
    <font>
      <b/>
      <i/>
      <sz val="12"/>
      <color indexed="8"/>
      <name val="Arial"/>
      <family val="2"/>
    </font>
    <font>
      <b/>
      <sz val="12"/>
      <color indexed="8"/>
      <name val="Calibri"/>
      <family val="2"/>
    </font>
    <font>
      <sz val="12"/>
      <color indexed="8"/>
      <name val="Geneva"/>
      <family val="0"/>
    </font>
    <font>
      <b/>
      <sz val="11"/>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u val="single"/>
      <sz val="8"/>
      <color indexed="12"/>
      <name val="Arial"/>
      <family val="0"/>
    </font>
    <font>
      <b/>
      <u val="single"/>
      <sz val="8"/>
      <color indexed="13"/>
      <name val="Arial"/>
      <family val="0"/>
    </font>
    <font>
      <b/>
      <u val="single"/>
      <sz val="9"/>
      <color indexed="13"/>
      <name val="Arial"/>
      <family val="0"/>
    </font>
    <font>
      <u val="single"/>
      <sz val="8"/>
      <color indexed="12"/>
      <name val="Arial"/>
      <family val="0"/>
    </font>
    <font>
      <b/>
      <i/>
      <sz val="9"/>
      <color indexed="13"/>
      <name val="Arial"/>
      <family val="0"/>
    </font>
    <font>
      <b/>
      <sz val="11"/>
      <color indexed="8"/>
      <name val="Calibri"/>
      <family val="0"/>
    </font>
    <font>
      <sz val="10"/>
      <color indexed="8"/>
      <name val="Calibri"/>
      <family val="0"/>
    </font>
    <font>
      <b/>
      <i/>
      <sz val="10"/>
      <color indexed="8"/>
      <name val="Arial"/>
      <family val="0"/>
    </font>
    <font>
      <b/>
      <sz val="88"/>
      <name val="Calibri"/>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rgb="FFFF0000"/>
      <name val="Arial"/>
      <family val="2"/>
    </font>
    <font>
      <u val="single"/>
      <sz val="10"/>
      <color rgb="FFFF0000"/>
      <name val="Arial"/>
      <family val="2"/>
    </font>
    <font>
      <sz val="26"/>
      <color rgb="FF0000FF"/>
      <name val="Arial"/>
      <family val="2"/>
    </font>
    <font>
      <u val="single"/>
      <sz val="12"/>
      <color theme="10"/>
      <name val="Arial"/>
      <family val="2"/>
    </font>
    <font>
      <i/>
      <sz val="12"/>
      <color rgb="FFFF0000"/>
      <name val="Arial"/>
      <family val="2"/>
    </font>
    <font>
      <sz val="10"/>
      <color theme="7" tint="0.5999900102615356"/>
      <name val="Arial"/>
      <family val="2"/>
    </font>
    <font>
      <sz val="10"/>
      <color rgb="FF0000FF"/>
      <name val="Geneva"/>
      <family val="0"/>
    </font>
    <font>
      <b/>
      <sz val="10"/>
      <color rgb="FF0000FF"/>
      <name val="Arial"/>
      <family val="2"/>
    </font>
    <font>
      <sz val="14"/>
      <color rgb="FFFFFF00"/>
      <name val="Arial"/>
      <family val="2"/>
    </font>
    <font>
      <b/>
      <sz val="10"/>
      <color theme="1"/>
      <name val="Arial"/>
      <family val="2"/>
    </font>
    <font>
      <b/>
      <sz val="14"/>
      <color theme="1"/>
      <name val="Arial"/>
      <family val="2"/>
    </font>
    <font>
      <sz val="16"/>
      <color rgb="FFFF0000"/>
      <name val="Arial"/>
      <family val="2"/>
    </font>
    <font>
      <b/>
      <i/>
      <sz val="12"/>
      <color theme="1" tint="0.04998999834060669"/>
      <name val="Arial"/>
      <family val="2"/>
    </font>
    <font>
      <b/>
      <sz val="12"/>
      <color theme="1" tint="0.04998999834060669"/>
      <name val="Calibri"/>
      <family val="2"/>
    </font>
    <font>
      <sz val="12"/>
      <color theme="1" tint="0.04998999834060669"/>
      <name val="Arial"/>
      <family val="2"/>
    </font>
    <font>
      <sz val="12"/>
      <color theme="1" tint="0.04998999834060669"/>
      <name val="Geneva"/>
      <family val="0"/>
    </font>
    <font>
      <b/>
      <sz val="11"/>
      <color rgb="FF0000FF"/>
      <name val="Arial"/>
      <family val="2"/>
    </font>
    <font>
      <u val="single"/>
      <sz val="12"/>
      <color rgb="FF0000FF"/>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6"/>
        <bgColor indexed="64"/>
      </patternFill>
    </fill>
    <fill>
      <patternFill patternType="solid">
        <fgColor theme="1"/>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rgb="FFCC99FF"/>
        <bgColor indexed="64"/>
      </patternFill>
    </fill>
    <fill>
      <patternFill patternType="solid">
        <fgColor rgb="FFCCFFFF"/>
        <bgColor indexed="64"/>
      </patternFill>
    </fill>
    <fill>
      <patternFill patternType="solid">
        <fgColor indexed="41"/>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border>
    <border>
      <left/>
      <right/>
      <top style="thin"/>
      <bottom/>
    </border>
    <border>
      <left style="thin"/>
      <right/>
      <top style="thin"/>
      <bottom style="thin"/>
    </border>
    <border>
      <left style="thin"/>
      <right/>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bottom style="thin"/>
    </border>
    <border>
      <left/>
      <right style="thin"/>
      <top style="thin"/>
      <bottom style="thin"/>
    </border>
    <border>
      <left style="thin"/>
      <right/>
      <top style="thin"/>
      <bottom style="hair"/>
    </border>
    <border>
      <left style="thin"/>
      <right/>
      <top style="hair"/>
      <bottom style="hair"/>
    </border>
    <border>
      <left/>
      <right/>
      <top style="hair"/>
      <bottom style="hair"/>
    </border>
    <border>
      <left style="thin"/>
      <right/>
      <top/>
      <bottom/>
    </border>
    <border>
      <left/>
      <right/>
      <top/>
      <bottom style="hair"/>
    </border>
    <border>
      <left style="thin"/>
      <right/>
      <top/>
      <bottom style="hair"/>
    </border>
    <border>
      <left/>
      <right/>
      <top/>
      <bottom style="thin"/>
    </border>
    <border>
      <left/>
      <right style="thin"/>
      <top/>
      <bottom style="hair"/>
    </border>
    <border>
      <left style="thin"/>
      <right/>
      <top style="hair"/>
      <bottom style="thin"/>
    </border>
    <border>
      <left/>
      <right/>
      <top style="hair"/>
      <bottom style="thin"/>
    </border>
    <border>
      <left style="thin"/>
      <right style="hair"/>
      <top style="thin"/>
      <bottom style="thin"/>
    </border>
    <border>
      <left style="thin"/>
      <right style="hair"/>
      <top style="thin"/>
      <bottom/>
    </border>
    <border>
      <left style="thin"/>
      <right style="hair"/>
      <top/>
      <bottom style="thin"/>
    </border>
    <border>
      <left/>
      <right/>
      <top style="thin"/>
      <bottom style="hair"/>
    </border>
    <border>
      <left/>
      <right style="thin"/>
      <top style="hair"/>
      <bottom style="hair"/>
    </border>
    <border>
      <left/>
      <right/>
      <top style="thin"/>
      <bottom style="thin"/>
    </border>
    <border>
      <left/>
      <right style="thin"/>
      <top style="hair"/>
      <bottom style="thin"/>
    </border>
    <border>
      <left/>
      <right/>
      <top style="hair"/>
      <bottom/>
    </border>
    <border>
      <left/>
      <right style="thin"/>
      <top style="hair"/>
      <bottom/>
    </border>
    <border>
      <left/>
      <right style="thin"/>
      <top style="thin"/>
      <bottom style="hair"/>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8"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37" fontId="7" fillId="0" borderId="3">
      <alignment horizontal="left"/>
      <protection locked="0"/>
    </xf>
    <xf numFmtId="0" fontId="89" fillId="29" borderId="0" applyNumberFormat="0" applyBorder="0" applyAlignment="0" applyProtection="0"/>
    <xf numFmtId="0" fontId="90" fillId="0" borderId="4" applyNumberFormat="0" applyFill="0" applyAlignment="0" applyProtection="0"/>
    <xf numFmtId="0" fontId="91" fillId="0" borderId="5" applyNumberFormat="0" applyFill="0" applyAlignment="0" applyProtection="0"/>
    <xf numFmtId="0" fontId="92" fillId="0" borderId="6" applyNumberFormat="0" applyFill="0" applyAlignment="0" applyProtection="0"/>
    <xf numFmtId="0" fontId="92" fillId="0" borderId="0" applyNumberForma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93" fillId="0" borderId="0" applyNumberFormat="0" applyFill="0" applyBorder="0" applyAlignment="0" applyProtection="0"/>
    <xf numFmtId="0" fontId="94" fillId="30" borderId="1" applyNumberFormat="0" applyAlignment="0" applyProtection="0"/>
    <xf numFmtId="0" fontId="95" fillId="0" borderId="7" applyNumberFormat="0" applyFill="0" applyAlignment="0" applyProtection="0"/>
    <xf numFmtId="0" fontId="96" fillId="31" borderId="0" applyNumberFormat="0" applyBorder="0" applyAlignment="0" applyProtection="0"/>
    <xf numFmtId="0" fontId="4" fillId="0" borderId="0">
      <alignment/>
      <protection/>
    </xf>
    <xf numFmtId="0" fontId="4" fillId="0" borderId="0">
      <alignment/>
      <protection/>
    </xf>
    <xf numFmtId="37" fontId="28" fillId="0" borderId="0">
      <alignment/>
      <protection/>
    </xf>
    <xf numFmtId="0" fontId="30" fillId="0" borderId="0">
      <alignment/>
      <protection/>
    </xf>
    <xf numFmtId="167" fontId="31" fillId="0" borderId="0" applyProtection="0">
      <alignment/>
    </xf>
    <xf numFmtId="0" fontId="0" fillId="0" borderId="0">
      <alignment/>
      <protection/>
    </xf>
    <xf numFmtId="0" fontId="4" fillId="0" borderId="0">
      <alignment/>
      <protection/>
    </xf>
    <xf numFmtId="167" fontId="31" fillId="0" borderId="0" applyProtection="0">
      <alignment/>
    </xf>
    <xf numFmtId="167" fontId="28" fillId="0" borderId="0">
      <alignment/>
      <protection/>
    </xf>
    <xf numFmtId="167" fontId="28" fillId="0" borderId="0">
      <alignment/>
      <protection/>
    </xf>
    <xf numFmtId="167" fontId="28" fillId="0" borderId="0">
      <alignment/>
      <protection/>
    </xf>
    <xf numFmtId="0" fontId="4" fillId="0" borderId="0">
      <alignment/>
      <protection/>
    </xf>
    <xf numFmtId="0" fontId="30" fillId="0" borderId="0">
      <alignment/>
      <protection/>
    </xf>
    <xf numFmtId="0" fontId="10" fillId="0" borderId="0">
      <alignment/>
      <protection/>
    </xf>
    <xf numFmtId="0" fontId="4" fillId="0" borderId="0">
      <alignment/>
      <protection/>
    </xf>
    <xf numFmtId="0" fontId="4" fillId="0" borderId="0">
      <alignment/>
      <protection/>
    </xf>
    <xf numFmtId="0" fontId="0" fillId="32" borderId="8" applyNumberFormat="0" applyFont="0" applyAlignment="0" applyProtection="0"/>
    <xf numFmtId="0" fontId="97" fillId="27" borderId="9"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10" applyNumberFormat="0" applyFill="0" applyAlignment="0" applyProtection="0"/>
    <xf numFmtId="0" fontId="100" fillId="0" borderId="0" applyNumberFormat="0" applyFill="0" applyBorder="0" applyAlignment="0" applyProtection="0"/>
  </cellStyleXfs>
  <cellXfs count="395">
    <xf numFmtId="0" fontId="0" fillId="0" borderId="0" xfId="0" applyAlignment="1">
      <alignment/>
    </xf>
    <xf numFmtId="0" fontId="4" fillId="33" borderId="0" xfId="59" applyFill="1" applyProtection="1">
      <alignment/>
      <protection hidden="1"/>
    </xf>
    <xf numFmtId="0" fontId="4" fillId="34" borderId="0" xfId="59" applyFill="1" applyProtection="1">
      <alignment/>
      <protection hidden="1"/>
    </xf>
    <xf numFmtId="0" fontId="4" fillId="0" borderId="0" xfId="59" applyFill="1" applyAlignment="1" applyProtection="1">
      <alignment/>
      <protection hidden="1"/>
    </xf>
    <xf numFmtId="0" fontId="4" fillId="0" borderId="0" xfId="59" applyFill="1" applyProtection="1">
      <alignment/>
      <protection hidden="1"/>
    </xf>
    <xf numFmtId="0" fontId="4" fillId="34" borderId="0" xfId="59" applyFill="1" applyAlignment="1" applyProtection="1">
      <alignment vertical="top"/>
      <protection hidden="1"/>
    </xf>
    <xf numFmtId="0" fontId="4" fillId="0" borderId="0" xfId="59" applyFill="1" applyAlignment="1" applyProtection="1">
      <alignment vertical="top"/>
      <protection hidden="1"/>
    </xf>
    <xf numFmtId="0" fontId="5" fillId="0" borderId="0" xfId="59" applyFont="1" applyFill="1" applyAlignment="1" applyProtection="1">
      <alignment vertical="top"/>
      <protection hidden="1"/>
    </xf>
    <xf numFmtId="0" fontId="4" fillId="0" borderId="0" xfId="59" applyFont="1" applyFill="1" applyAlignment="1" applyProtection="1">
      <alignment vertical="top"/>
      <protection hidden="1"/>
    </xf>
    <xf numFmtId="0" fontId="18" fillId="0" borderId="0" xfId="54" applyFont="1" applyFill="1" applyAlignment="1" applyProtection="1">
      <alignment horizontal="left" vertical="top"/>
      <protection hidden="1"/>
    </xf>
    <xf numFmtId="0" fontId="19" fillId="0" borderId="0" xfId="59" applyFont="1" applyFill="1" applyAlignment="1" applyProtection="1">
      <alignment vertical="top"/>
      <protection hidden="1"/>
    </xf>
    <xf numFmtId="0" fontId="4" fillId="0" borderId="0" xfId="59" applyFont="1" applyFill="1" applyAlignment="1" applyProtection="1">
      <alignment/>
      <protection hidden="1"/>
    </xf>
    <xf numFmtId="0" fontId="4" fillId="0" borderId="0" xfId="59" applyNumberFormat="1" applyFill="1" applyAlignment="1" applyProtection="1">
      <alignment vertical="top"/>
      <protection hidden="1"/>
    </xf>
    <xf numFmtId="0" fontId="4" fillId="0" borderId="0" xfId="59" applyFont="1" applyFill="1" applyProtection="1">
      <alignment/>
      <protection hidden="1"/>
    </xf>
    <xf numFmtId="0" fontId="19" fillId="0" borderId="0" xfId="54" applyFont="1" applyFill="1" applyAlignment="1" applyProtection="1">
      <alignment vertical="top"/>
      <protection hidden="1"/>
    </xf>
    <xf numFmtId="0" fontId="4" fillId="0" borderId="0" xfId="59" applyFont="1" applyFill="1" applyAlignment="1">
      <alignment vertical="top" wrapText="1"/>
      <protection/>
    </xf>
    <xf numFmtId="0" fontId="23" fillId="0" borderId="0" xfId="59" applyFont="1" applyFill="1" applyAlignment="1">
      <alignment vertical="top" wrapText="1"/>
      <protection/>
    </xf>
    <xf numFmtId="0" fontId="23" fillId="0" borderId="0" xfId="59" applyFont="1" applyFill="1" applyAlignment="1">
      <alignment/>
      <protection/>
    </xf>
    <xf numFmtId="0" fontId="24" fillId="0" borderId="0" xfId="59" applyFont="1" applyFill="1" applyAlignment="1">
      <alignment vertical="top" wrapText="1"/>
      <protection/>
    </xf>
    <xf numFmtId="0" fontId="19" fillId="0" borderId="0" xfId="59" applyFont="1" applyFill="1" applyAlignment="1" applyProtection="1">
      <alignment horizontal="left" vertical="top"/>
      <protection hidden="1"/>
    </xf>
    <xf numFmtId="0" fontId="101" fillId="0" borderId="0" xfId="59" applyFont="1" applyFill="1" applyAlignment="1">
      <alignment vertical="top" wrapText="1"/>
      <protection/>
    </xf>
    <xf numFmtId="0" fontId="18" fillId="0" borderId="0" xfId="54" applyFill="1" applyAlignment="1" applyProtection="1">
      <alignment vertical="top"/>
      <protection hidden="1"/>
    </xf>
    <xf numFmtId="0" fontId="102" fillId="0" borderId="0" xfId="54" applyFont="1" applyFill="1" applyAlignment="1" applyProtection="1">
      <alignment horizontal="left"/>
      <protection/>
    </xf>
    <xf numFmtId="0" fontId="18" fillId="0" borderId="0" xfId="54" applyFill="1" applyAlignment="1" applyProtection="1">
      <alignment horizontal="left"/>
      <protection/>
    </xf>
    <xf numFmtId="0" fontId="14" fillId="0" borderId="0" xfId="54" applyFont="1" applyFill="1" applyAlignment="1" applyProtection="1">
      <alignment vertical="top"/>
      <protection hidden="1"/>
    </xf>
    <xf numFmtId="0" fontId="25" fillId="0" borderId="0" xfId="59" applyFont="1" applyFill="1" applyAlignment="1">
      <alignment vertical="top" wrapText="1"/>
      <protection/>
    </xf>
    <xf numFmtId="0" fontId="18" fillId="0" borderId="0" xfId="54" applyFill="1" applyAlignment="1" applyProtection="1">
      <alignment horizontal="left" vertical="top"/>
      <protection hidden="1"/>
    </xf>
    <xf numFmtId="0" fontId="23" fillId="0" borderId="0" xfId="59" applyFont="1" applyFill="1" applyAlignment="1">
      <alignment vertical="top"/>
      <protection/>
    </xf>
    <xf numFmtId="0" fontId="21" fillId="0" borderId="0" xfId="59" applyFont="1" applyFill="1" applyAlignment="1" applyProtection="1">
      <alignment wrapText="1"/>
      <protection hidden="1"/>
    </xf>
    <xf numFmtId="0" fontId="4" fillId="0" borderId="0" xfId="59" applyNumberFormat="1" applyFont="1" applyFill="1" applyAlignment="1" applyProtection="1">
      <alignment horizontal="left" vertical="top"/>
      <protection hidden="1"/>
    </xf>
    <xf numFmtId="0" fontId="18" fillId="0" borderId="0" xfId="54" applyFill="1" applyAlignment="1" applyProtection="1">
      <alignment/>
      <protection hidden="1"/>
    </xf>
    <xf numFmtId="0" fontId="12" fillId="0" borderId="0" xfId="59" applyFont="1" applyFill="1" applyAlignment="1" applyProtection="1">
      <alignment wrapText="1"/>
      <protection hidden="1"/>
    </xf>
    <xf numFmtId="0" fontId="4" fillId="0" borderId="0" xfId="59" applyFont="1" applyFill="1" applyAlignment="1" applyProtection="1">
      <alignment horizontal="left" vertical="top"/>
      <protection hidden="1"/>
    </xf>
    <xf numFmtId="0" fontId="14" fillId="0" borderId="0" xfId="54" applyFont="1" applyFill="1" applyAlignment="1" applyProtection="1">
      <alignment horizontal="left" vertical="top"/>
      <protection/>
    </xf>
    <xf numFmtId="0" fontId="25" fillId="0" borderId="0" xfId="59" applyFont="1" applyAlignment="1">
      <alignment vertical="top" wrapText="1"/>
      <protection/>
    </xf>
    <xf numFmtId="0" fontId="4" fillId="0" borderId="0" xfId="54" applyFont="1" applyFill="1" applyAlignment="1" applyProtection="1">
      <alignment horizontal="left" vertical="top" wrapText="1"/>
      <protection hidden="1"/>
    </xf>
    <xf numFmtId="0" fontId="4" fillId="0" borderId="0" xfId="59" applyFill="1" applyAlignment="1" applyProtection="1">
      <alignment horizontal="left" vertical="top" wrapText="1"/>
      <protection hidden="1"/>
    </xf>
    <xf numFmtId="0" fontId="4" fillId="35" borderId="0" xfId="59" applyFill="1" applyAlignment="1" applyProtection="1">
      <alignment vertical="top"/>
      <protection hidden="1"/>
    </xf>
    <xf numFmtId="0" fontId="4" fillId="35" borderId="0" xfId="59" applyFill="1" applyProtection="1">
      <alignment/>
      <protection hidden="1"/>
    </xf>
    <xf numFmtId="0" fontId="0" fillId="0" borderId="0" xfId="0" applyAlignment="1">
      <alignment horizontal="center" vertical="center"/>
    </xf>
    <xf numFmtId="0" fontId="103" fillId="36" borderId="0" xfId="0" applyFont="1" applyFill="1" applyBorder="1" applyAlignment="1" quotePrefix="1">
      <alignment horizontal="center" vertical="center"/>
    </xf>
    <xf numFmtId="0" fontId="0" fillId="0" borderId="0" xfId="0" applyAlignment="1">
      <alignment horizontal="center" wrapText="1"/>
    </xf>
    <xf numFmtId="167" fontId="17" fillId="36" borderId="11" xfId="0" applyNumberFormat="1" applyFont="1" applyFill="1" applyBorder="1" applyAlignment="1">
      <alignment horizontal="left" vertical="center"/>
    </xf>
    <xf numFmtId="0" fontId="0" fillId="37" borderId="0" xfId="0" applyFill="1" applyAlignment="1">
      <alignment/>
    </xf>
    <xf numFmtId="0" fontId="0" fillId="0" borderId="0" xfId="0" applyBorder="1" applyAlignment="1" applyProtection="1">
      <alignment/>
      <protection/>
    </xf>
    <xf numFmtId="0" fontId="0" fillId="0" borderId="0" xfId="0" applyAlignment="1" applyProtection="1">
      <alignment/>
      <protection/>
    </xf>
    <xf numFmtId="0" fontId="0" fillId="38" borderId="0" xfId="0" applyFill="1" applyAlignment="1" applyProtection="1">
      <alignment/>
      <protection/>
    </xf>
    <xf numFmtId="0" fontId="0" fillId="35" borderId="0" xfId="0" applyFill="1" applyAlignment="1" applyProtection="1">
      <alignment/>
      <protection/>
    </xf>
    <xf numFmtId="0" fontId="3" fillId="0" borderId="0" xfId="59" applyFont="1" applyFill="1">
      <alignment/>
      <protection/>
    </xf>
    <xf numFmtId="0" fontId="104" fillId="0" borderId="0" xfId="55" applyFont="1" applyFill="1" applyAlignment="1" applyProtection="1">
      <alignment horizontal="left" vertical="top"/>
      <protection hidden="1"/>
    </xf>
    <xf numFmtId="37" fontId="3" fillId="39" borderId="12" xfId="73" applyNumberFormat="1" applyFont="1" applyFill="1" applyBorder="1" applyAlignment="1" applyProtection="1">
      <alignment horizontal="center" vertical="center"/>
      <protection/>
    </xf>
    <xf numFmtId="0" fontId="14" fillId="0" borderId="0" xfId="53" applyFont="1" applyAlignment="1" applyProtection="1">
      <alignment/>
      <protection/>
    </xf>
    <xf numFmtId="0" fontId="14" fillId="0" borderId="0" xfId="53" applyFont="1" applyFill="1" applyAlignment="1" applyProtection="1">
      <alignment horizontal="left" vertical="top"/>
      <protection hidden="1"/>
    </xf>
    <xf numFmtId="0" fontId="101" fillId="0" borderId="0" xfId="59" applyFont="1" applyFill="1" applyProtection="1">
      <alignment/>
      <protection hidden="1"/>
    </xf>
    <xf numFmtId="0" fontId="101" fillId="0" borderId="0" xfId="59" applyFont="1" applyFill="1" applyAlignment="1" applyProtection="1">
      <alignment/>
      <protection hidden="1"/>
    </xf>
    <xf numFmtId="0" fontId="105" fillId="0" borderId="0" xfId="59" applyFont="1" applyFill="1" applyAlignment="1">
      <alignment vertical="top" wrapText="1"/>
      <protection/>
    </xf>
    <xf numFmtId="0" fontId="102" fillId="0" borderId="0" xfId="54" applyFont="1" applyFill="1" applyAlignment="1" applyProtection="1">
      <alignment vertical="top"/>
      <protection hidden="1"/>
    </xf>
    <xf numFmtId="0" fontId="106" fillId="34" borderId="0" xfId="59" applyFont="1" applyFill="1" applyProtection="1">
      <alignment/>
      <protection hidden="1"/>
    </xf>
    <xf numFmtId="0" fontId="0" fillId="35" borderId="0" xfId="0" applyFill="1" applyBorder="1" applyAlignment="1" applyProtection="1">
      <alignment/>
      <protection/>
    </xf>
    <xf numFmtId="0" fontId="3" fillId="0" borderId="0" xfId="72" applyFont="1" applyBorder="1" applyAlignment="1" applyProtection="1">
      <alignment vertical="center"/>
      <protection/>
    </xf>
    <xf numFmtId="0" fontId="3" fillId="0" borderId="0" xfId="72" applyFont="1" applyBorder="1" applyProtection="1">
      <alignment/>
      <protection/>
    </xf>
    <xf numFmtId="0" fontId="9" fillId="0" borderId="0" xfId="72" applyFont="1" applyBorder="1" applyAlignment="1" applyProtection="1">
      <alignment horizontal="left" vertical="center"/>
      <protection/>
    </xf>
    <xf numFmtId="0" fontId="3" fillId="38" borderId="0" xfId="72" applyFont="1" applyFill="1" applyBorder="1" applyProtection="1">
      <alignment/>
      <protection/>
    </xf>
    <xf numFmtId="0" fontId="3" fillId="0" borderId="0" xfId="72" applyFont="1" applyBorder="1" applyProtection="1">
      <alignment/>
      <protection locked="0"/>
    </xf>
    <xf numFmtId="0" fontId="3" fillId="0" borderId="0" xfId="72" applyFont="1" applyBorder="1" applyAlignment="1" applyProtection="1">
      <alignment horizontal="center"/>
      <protection locked="0"/>
    </xf>
    <xf numFmtId="0" fontId="9" fillId="0" borderId="0" xfId="72" applyFont="1" applyBorder="1" applyAlignment="1" applyProtection="1">
      <alignment vertical="center"/>
      <protection/>
    </xf>
    <xf numFmtId="0" fontId="13" fillId="0" borderId="0" xfId="53" applyFont="1" applyBorder="1" applyAlignment="1" applyProtection="1">
      <alignment vertical="center"/>
      <protection/>
    </xf>
    <xf numFmtId="0" fontId="3" fillId="0" borderId="0" xfId="72" applyFont="1" applyBorder="1" applyAlignment="1" applyProtection="1">
      <alignment horizontal="right"/>
      <protection locked="0"/>
    </xf>
    <xf numFmtId="3" fontId="11" fillId="40" borderId="12" xfId="0" applyNumberFormat="1" applyFont="1" applyFill="1" applyBorder="1" applyAlignment="1" applyProtection="1">
      <alignment vertical="center"/>
      <protection locked="0"/>
    </xf>
    <xf numFmtId="3" fontId="11" fillId="41" borderId="12" xfId="0" applyNumberFormat="1" applyFont="1" applyFill="1" applyBorder="1" applyAlignment="1" applyProtection="1">
      <alignment horizontal="center" vertical="center"/>
      <protection locked="0"/>
    </xf>
    <xf numFmtId="3" fontId="11" fillId="40" borderId="12" xfId="0" applyNumberFormat="1" applyFont="1" applyFill="1" applyBorder="1" applyAlignment="1" applyProtection="1">
      <alignment horizontal="center" vertical="center"/>
      <protection locked="0"/>
    </xf>
    <xf numFmtId="3" fontId="11" fillId="40" borderId="12" xfId="0" applyNumberFormat="1" applyFont="1" applyFill="1" applyBorder="1" applyAlignment="1" applyProtection="1">
      <alignment horizontal="left" vertical="center"/>
      <protection locked="0"/>
    </xf>
    <xf numFmtId="3" fontId="11" fillId="40" borderId="13" xfId="0" applyNumberFormat="1" applyFont="1" applyFill="1" applyBorder="1" applyAlignment="1" applyProtection="1">
      <alignment vertical="center"/>
      <protection locked="0"/>
    </xf>
    <xf numFmtId="3" fontId="11" fillId="41" borderId="13" xfId="0" applyNumberFormat="1" applyFont="1" applyFill="1" applyBorder="1" applyAlignment="1" applyProtection="1">
      <alignment horizontal="center" vertical="center"/>
      <protection locked="0"/>
    </xf>
    <xf numFmtId="3" fontId="11" fillId="40" borderId="13" xfId="0" applyNumberFormat="1" applyFont="1" applyFill="1" applyBorder="1" applyAlignment="1" applyProtection="1">
      <alignment horizontal="left" vertical="center"/>
      <protection locked="0"/>
    </xf>
    <xf numFmtId="0" fontId="0" fillId="0" borderId="0" xfId="0" applyFill="1" applyAlignment="1" applyProtection="1">
      <alignment/>
      <protection/>
    </xf>
    <xf numFmtId="0" fontId="16" fillId="40" borderId="13" xfId="72" applyFont="1" applyFill="1" applyBorder="1" applyAlignment="1" applyProtection="1">
      <alignment/>
      <protection/>
    </xf>
    <xf numFmtId="3" fontId="11" fillId="41" borderId="14" xfId="0" applyNumberFormat="1" applyFont="1" applyFill="1" applyBorder="1" applyAlignment="1" applyProtection="1">
      <alignment horizontal="center" vertical="center"/>
      <protection locked="0"/>
    </xf>
    <xf numFmtId="3" fontId="11" fillId="40" borderId="14" xfId="0" applyNumberFormat="1" applyFont="1" applyFill="1" applyBorder="1" applyAlignment="1" applyProtection="1">
      <alignment horizontal="left" vertical="center"/>
      <protection locked="0"/>
    </xf>
    <xf numFmtId="0" fontId="0" fillId="0" borderId="0" xfId="0" applyFont="1" applyFill="1" applyAlignment="1" applyProtection="1">
      <alignment/>
      <protection/>
    </xf>
    <xf numFmtId="0" fontId="16" fillId="40" borderId="15" xfId="72" applyFont="1" applyFill="1" applyBorder="1" applyAlignment="1" applyProtection="1">
      <alignment/>
      <protection/>
    </xf>
    <xf numFmtId="0" fontId="0" fillId="35" borderId="0" xfId="0" applyFont="1" applyFill="1" applyAlignment="1" applyProtection="1">
      <alignment/>
      <protection/>
    </xf>
    <xf numFmtId="0" fontId="0" fillId="0" borderId="0" xfId="0" applyFill="1" applyBorder="1" applyAlignment="1" applyProtection="1">
      <alignment/>
      <protection/>
    </xf>
    <xf numFmtId="0" fontId="107" fillId="35" borderId="0" xfId="0" applyFont="1" applyFill="1" applyBorder="1" applyAlignment="1" applyProtection="1">
      <alignment/>
      <protection/>
    </xf>
    <xf numFmtId="3" fontId="11" fillId="0" borderId="12" xfId="0" applyNumberFormat="1" applyFont="1" applyFill="1" applyBorder="1" applyAlignment="1" applyProtection="1">
      <alignment horizontal="center" vertical="center"/>
      <protection locked="0"/>
    </xf>
    <xf numFmtId="3" fontId="3" fillId="38" borderId="0" xfId="72" applyNumberFormat="1" applyFont="1" applyFill="1" applyBorder="1" applyProtection="1">
      <alignment/>
      <protection/>
    </xf>
    <xf numFmtId="0" fontId="3" fillId="38" borderId="0" xfId="72" applyFont="1" applyFill="1" applyBorder="1" applyAlignment="1" applyProtection="1">
      <alignment vertical="center"/>
      <protection/>
    </xf>
    <xf numFmtId="3" fontId="11" fillId="40" borderId="12" xfId="0" applyNumberFormat="1" applyFont="1" applyFill="1" applyBorder="1" applyAlignment="1" applyProtection="1">
      <alignment horizontal="left" vertical="top"/>
      <protection locked="0"/>
    </xf>
    <xf numFmtId="0" fontId="11" fillId="40" borderId="12" xfId="72" applyFont="1" applyFill="1" applyBorder="1" applyProtection="1">
      <alignment/>
      <protection locked="0"/>
    </xf>
    <xf numFmtId="0" fontId="3" fillId="38" borderId="0" xfId="72" applyFont="1" applyFill="1" applyBorder="1" applyAlignment="1" applyProtection="1">
      <alignment vertical="top"/>
      <protection/>
    </xf>
    <xf numFmtId="0" fontId="8" fillId="38" borderId="0" xfId="72" applyFont="1" applyFill="1" applyBorder="1" applyAlignment="1" applyProtection="1">
      <alignment/>
      <protection/>
    </xf>
    <xf numFmtId="0" fontId="16" fillId="35" borderId="15" xfId="72" applyFont="1" applyFill="1" applyBorder="1" applyAlignment="1" applyProtection="1">
      <alignment/>
      <protection/>
    </xf>
    <xf numFmtId="3" fontId="11" fillId="42" borderId="12" xfId="0" applyNumberFormat="1" applyFont="1" applyFill="1" applyBorder="1" applyAlignment="1" applyProtection="1">
      <alignment horizontal="center" vertical="center"/>
      <protection locked="0"/>
    </xf>
    <xf numFmtId="3" fontId="11" fillId="39" borderId="12" xfId="0" applyNumberFormat="1" applyFont="1" applyFill="1" applyBorder="1" applyAlignment="1" applyProtection="1">
      <alignment horizontal="left" vertical="center"/>
      <protection locked="0"/>
    </xf>
    <xf numFmtId="0" fontId="9" fillId="38" borderId="0" xfId="72" applyFont="1" applyFill="1" applyBorder="1" applyAlignment="1" applyProtection="1">
      <alignment vertical="top"/>
      <protection/>
    </xf>
    <xf numFmtId="0" fontId="8" fillId="38" borderId="0" xfId="72" applyFont="1" applyFill="1" applyBorder="1" applyAlignment="1" applyProtection="1">
      <alignment horizontal="left"/>
      <protection/>
    </xf>
    <xf numFmtId="0" fontId="3" fillId="35" borderId="0" xfId="72" applyFont="1" applyFill="1" applyBorder="1" applyAlignment="1" applyProtection="1">
      <alignment vertical="top"/>
      <protection/>
    </xf>
    <xf numFmtId="0" fontId="3" fillId="35" borderId="0" xfId="72" applyFont="1" applyFill="1" applyBorder="1" applyProtection="1">
      <alignment/>
      <protection/>
    </xf>
    <xf numFmtId="0" fontId="3" fillId="35" borderId="0" xfId="72" applyFont="1" applyFill="1" applyBorder="1" applyAlignment="1" applyProtection="1">
      <alignment horizontal="right"/>
      <protection/>
    </xf>
    <xf numFmtId="0" fontId="16" fillId="35" borderId="15" xfId="72" applyFont="1" applyFill="1" applyBorder="1" applyAlignment="1" applyProtection="1">
      <alignment/>
      <protection locked="0"/>
    </xf>
    <xf numFmtId="3" fontId="11" fillId="39" borderId="12" xfId="0" applyNumberFormat="1" applyFont="1" applyFill="1" applyBorder="1" applyAlignment="1" applyProtection="1">
      <alignment horizontal="left" vertical="top"/>
      <protection locked="0"/>
    </xf>
    <xf numFmtId="0" fontId="16" fillId="35" borderId="14" xfId="72" applyFont="1" applyFill="1" applyBorder="1" applyAlignment="1" applyProtection="1">
      <alignment/>
      <protection/>
    </xf>
    <xf numFmtId="0" fontId="9" fillId="36" borderId="16" xfId="0" applyFont="1" applyFill="1" applyBorder="1" applyAlignment="1" applyProtection="1">
      <alignment vertical="center"/>
      <protection/>
    </xf>
    <xf numFmtId="0" fontId="26" fillId="0" borderId="0" xfId="0" applyFont="1" applyAlignment="1">
      <alignment vertical="center"/>
    </xf>
    <xf numFmtId="0" fontId="26" fillId="39" borderId="12" xfId="0" applyFont="1" applyFill="1" applyBorder="1" applyAlignment="1">
      <alignment horizontal="left" vertical="center"/>
    </xf>
    <xf numFmtId="0" fontId="15" fillId="0" borderId="0" xfId="72" applyFont="1" applyBorder="1" applyAlignment="1" applyProtection="1">
      <alignment vertical="top" wrapText="1"/>
      <protection/>
    </xf>
    <xf numFmtId="38" fontId="108" fillId="39" borderId="12" xfId="0" applyNumberFormat="1" applyFont="1" applyFill="1" applyBorder="1" applyAlignment="1">
      <alignment horizontal="center" vertical="center"/>
    </xf>
    <xf numFmtId="0" fontId="12" fillId="38" borderId="0" xfId="72" applyFont="1" applyFill="1" applyBorder="1" applyAlignment="1" applyProtection="1">
      <alignment horizontal="center" vertical="top" wrapText="1"/>
      <protection/>
    </xf>
    <xf numFmtId="0" fontId="0" fillId="35" borderId="0" xfId="0" applyFill="1" applyAlignment="1">
      <alignment/>
    </xf>
    <xf numFmtId="0" fontId="4" fillId="0" borderId="0" xfId="0" applyFont="1" applyBorder="1" applyAlignment="1" applyProtection="1">
      <alignment/>
      <protection/>
    </xf>
    <xf numFmtId="0" fontId="4" fillId="0" borderId="0" xfId="0" applyFont="1" applyAlignment="1" applyProtection="1">
      <alignment/>
      <protection/>
    </xf>
    <xf numFmtId="0" fontId="4" fillId="38"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38" borderId="0" xfId="0" applyFont="1" applyFill="1" applyBorder="1" applyAlignment="1" applyProtection="1">
      <alignment/>
      <protection/>
    </xf>
    <xf numFmtId="0" fontId="4" fillId="35" borderId="0" xfId="0" applyFont="1" applyFill="1" applyAlignment="1" applyProtection="1">
      <alignment/>
      <protection/>
    </xf>
    <xf numFmtId="0" fontId="0" fillId="36" borderId="17" xfId="0" applyFill="1" applyBorder="1" applyAlignment="1">
      <alignment/>
    </xf>
    <xf numFmtId="0" fontId="0" fillId="36" borderId="0" xfId="0" applyFill="1" applyBorder="1" applyAlignment="1">
      <alignment/>
    </xf>
    <xf numFmtId="0" fontId="0" fillId="0" borderId="0" xfId="0" applyAlignment="1">
      <alignment horizontal="left"/>
    </xf>
    <xf numFmtId="49" fontId="0" fillId="0" borderId="0" xfId="0" applyNumberFormat="1" applyAlignment="1">
      <alignment horizontal="left"/>
    </xf>
    <xf numFmtId="0" fontId="5" fillId="39" borderId="0" xfId="0" applyFont="1" applyFill="1" applyAlignment="1">
      <alignment horizontal="center" vertical="center"/>
    </xf>
    <xf numFmtId="0" fontId="0" fillId="0" borderId="0" xfId="0" applyFont="1" applyAlignment="1">
      <alignment horizontal="center" vertical="center"/>
    </xf>
    <xf numFmtId="0" fontId="4" fillId="35" borderId="0" xfId="0" applyFont="1" applyFill="1" applyBorder="1" applyAlignment="1" applyProtection="1">
      <alignment/>
      <protection/>
    </xf>
    <xf numFmtId="37" fontId="4" fillId="38" borderId="0" xfId="0" applyNumberFormat="1" applyFont="1" applyFill="1" applyAlignment="1" applyProtection="1">
      <alignment/>
      <protection/>
    </xf>
    <xf numFmtId="14" fontId="108" fillId="39" borderId="12" xfId="0" applyNumberFormat="1" applyFont="1" applyFill="1" applyBorder="1" applyAlignment="1">
      <alignment horizontal="center" vertical="center"/>
    </xf>
    <xf numFmtId="0" fontId="0" fillId="0" borderId="0" xfId="0" applyAlignment="1">
      <alignment wrapText="1"/>
    </xf>
    <xf numFmtId="37" fontId="4" fillId="0" borderId="0" xfId="61" applyFont="1" applyBorder="1" applyAlignment="1">
      <alignment/>
      <protection/>
    </xf>
    <xf numFmtId="37" fontId="4" fillId="0" borderId="0" xfId="61" applyFont="1" applyFill="1" applyBorder="1" applyAlignment="1">
      <alignment vertical="top"/>
      <protection/>
    </xf>
    <xf numFmtId="0" fontId="9" fillId="39" borderId="14" xfId="0" applyNumberFormat="1" applyFont="1" applyFill="1" applyBorder="1" applyAlignment="1" applyProtection="1">
      <alignment horizontal="left" vertical="center"/>
      <protection/>
    </xf>
    <xf numFmtId="164" fontId="9" fillId="39" borderId="14" xfId="0" applyNumberFormat="1" applyFont="1" applyFill="1" applyBorder="1" applyAlignment="1" applyProtection="1">
      <alignment horizontal="left" vertical="center"/>
      <protection/>
    </xf>
    <xf numFmtId="166" fontId="9" fillId="39" borderId="14" xfId="0" applyNumberFormat="1" applyFont="1" applyFill="1" applyBorder="1" applyAlignment="1" applyProtection="1">
      <alignment horizontal="left" vertical="center" wrapText="1"/>
      <protection/>
    </xf>
    <xf numFmtId="0" fontId="9" fillId="39" borderId="14" xfId="0" applyNumberFormat="1" applyFont="1" applyFill="1" applyBorder="1" applyAlignment="1" applyProtection="1">
      <alignment horizontal="left" vertical="center" wrapText="1"/>
      <protection/>
    </xf>
    <xf numFmtId="0" fontId="9" fillId="39" borderId="14" xfId="73" applyNumberFormat="1" applyFont="1" applyFill="1" applyBorder="1" applyAlignment="1" applyProtection="1">
      <alignment horizontal="left" vertical="center"/>
      <protection/>
    </xf>
    <xf numFmtId="0" fontId="22" fillId="0" borderId="0" xfId="54" applyFont="1" applyFill="1" applyAlignment="1" applyProtection="1">
      <alignment/>
      <protection hidden="1"/>
    </xf>
    <xf numFmtId="0" fontId="0" fillId="0" borderId="0" xfId="0" applyFont="1" applyFill="1" applyBorder="1" applyAlignment="1" applyProtection="1">
      <alignment/>
      <protection/>
    </xf>
    <xf numFmtId="3" fontId="11" fillId="40" borderId="18" xfId="0" applyNumberFormat="1" applyFont="1" applyFill="1" applyBorder="1" applyAlignment="1" applyProtection="1">
      <alignment horizontal="left" vertical="center"/>
      <protection locked="0"/>
    </xf>
    <xf numFmtId="3" fontId="11" fillId="40" borderId="3" xfId="0" applyNumberFormat="1" applyFont="1" applyFill="1" applyBorder="1" applyAlignment="1" applyProtection="1">
      <alignment horizontal="left" vertical="center"/>
      <protection locked="0"/>
    </xf>
    <xf numFmtId="3" fontId="11" fillId="40" borderId="19" xfId="0" applyNumberFormat="1" applyFont="1" applyFill="1" applyBorder="1" applyAlignment="1" applyProtection="1">
      <alignment horizontal="left" vertical="center"/>
      <protection locked="0"/>
    </xf>
    <xf numFmtId="3" fontId="11" fillId="0" borderId="18" xfId="0" applyNumberFormat="1" applyFont="1" applyFill="1" applyBorder="1" applyAlignment="1" applyProtection="1">
      <alignment horizontal="left" vertical="center"/>
      <protection locked="0"/>
    </xf>
    <xf numFmtId="0" fontId="11" fillId="0" borderId="12" xfId="0" applyNumberFormat="1" applyFont="1" applyFill="1" applyBorder="1" applyAlignment="1" applyProtection="1">
      <alignment horizontal="center" vertical="center"/>
      <protection locked="0"/>
    </xf>
    <xf numFmtId="0" fontId="0" fillId="0" borderId="12" xfId="0" applyBorder="1" applyAlignment="1" applyProtection="1">
      <alignment/>
      <protection/>
    </xf>
    <xf numFmtId="0" fontId="108" fillId="39" borderId="12" xfId="0" applyNumberFormat="1" applyFont="1" applyFill="1" applyBorder="1" applyAlignment="1">
      <alignment horizontal="center" vertical="center"/>
    </xf>
    <xf numFmtId="0" fontId="0" fillId="36" borderId="0" xfId="0" applyFill="1" applyAlignment="1">
      <alignment horizontal="center" vertical="center"/>
    </xf>
    <xf numFmtId="0" fontId="9" fillId="39" borderId="14" xfId="73" applyFont="1" applyFill="1" applyBorder="1" applyAlignment="1" applyProtection="1">
      <alignment horizontal="center" vertical="top" wrapText="1"/>
      <protection/>
    </xf>
    <xf numFmtId="37" fontId="3" fillId="39" borderId="0" xfId="73" applyNumberFormat="1" applyFont="1" applyFill="1" applyBorder="1" applyAlignment="1" applyProtection="1">
      <alignment horizontal="center" vertical="center"/>
      <protection/>
    </xf>
    <xf numFmtId="37" fontId="3" fillId="36" borderId="12" xfId="73" applyNumberFormat="1" applyFont="1" applyFill="1" applyBorder="1" applyAlignment="1" applyProtection="1">
      <alignment horizontal="center" vertical="center"/>
      <protection/>
    </xf>
    <xf numFmtId="0" fontId="26" fillId="39" borderId="18" xfId="0" applyFont="1" applyFill="1" applyBorder="1" applyAlignment="1">
      <alignment horizontal="left" vertical="center"/>
    </xf>
    <xf numFmtId="165" fontId="9" fillId="39" borderId="20" xfId="73" applyNumberFormat="1" applyFont="1" applyFill="1" applyBorder="1" applyAlignment="1" applyProtection="1">
      <alignment horizontal="center" vertical="center" wrapText="1"/>
      <protection/>
    </xf>
    <xf numFmtId="0" fontId="9" fillId="39" borderId="21" xfId="73" applyFont="1" applyFill="1" applyBorder="1" applyAlignment="1" applyProtection="1">
      <alignment horizontal="center" vertical="center" wrapText="1"/>
      <protection/>
    </xf>
    <xf numFmtId="37" fontId="9" fillId="39" borderId="22" xfId="61" applyFont="1" applyFill="1" applyBorder="1" applyAlignment="1" quotePrefix="1">
      <alignment horizontal="center" vertical="center"/>
      <protection/>
    </xf>
    <xf numFmtId="165" fontId="9" fillId="39" borderId="21" xfId="73" applyNumberFormat="1" applyFont="1" applyFill="1" applyBorder="1" applyAlignment="1" applyProtection="1">
      <alignment horizontal="center" vertical="center" wrapText="1"/>
      <protection/>
    </xf>
    <xf numFmtId="165" fontId="9" fillId="39" borderId="23" xfId="73" applyNumberFormat="1" applyFont="1" applyFill="1" applyBorder="1" applyAlignment="1" applyProtection="1">
      <alignment horizontal="center" vertical="center" wrapText="1"/>
      <protection/>
    </xf>
    <xf numFmtId="0" fontId="9" fillId="36" borderId="17" xfId="0" applyNumberFormat="1" applyFont="1" applyFill="1" applyBorder="1" applyAlignment="1" applyProtection="1">
      <alignment horizontal="center" vertical="center"/>
      <protection/>
    </xf>
    <xf numFmtId="0" fontId="29" fillId="0" borderId="0" xfId="59" applyFont="1" applyFill="1" applyAlignment="1" applyProtection="1">
      <alignment/>
      <protection hidden="1"/>
    </xf>
    <xf numFmtId="0" fontId="22" fillId="0" borderId="0" xfId="59" applyFont="1" applyFill="1" applyAlignment="1" applyProtection="1">
      <alignment horizontal="left" vertical="top"/>
      <protection hidden="1"/>
    </xf>
    <xf numFmtId="0" fontId="29" fillId="0" borderId="0" xfId="59" applyFont="1" applyFill="1" applyAlignment="1" applyProtection="1">
      <alignment vertical="top"/>
      <protection hidden="1"/>
    </xf>
    <xf numFmtId="0" fontId="29" fillId="0" borderId="0" xfId="59" applyFont="1" applyFill="1" applyProtection="1">
      <alignment/>
      <protection hidden="1"/>
    </xf>
    <xf numFmtId="14" fontId="4" fillId="0" borderId="12" xfId="0" applyNumberFormat="1" applyFont="1" applyFill="1" applyBorder="1" applyAlignment="1" quotePrefix="1">
      <alignment horizontal="center" vertical="center"/>
    </xf>
    <xf numFmtId="0" fontId="4" fillId="43" borderId="0" xfId="0" applyFont="1" applyFill="1" applyAlignment="1" applyProtection="1">
      <alignment/>
      <protection/>
    </xf>
    <xf numFmtId="0" fontId="49" fillId="33" borderId="0" xfId="60" applyFont="1" applyFill="1" applyProtection="1">
      <alignment/>
      <protection hidden="1"/>
    </xf>
    <xf numFmtId="0" fontId="49" fillId="33" borderId="0" xfId="60" applyFont="1" applyFill="1" applyAlignment="1" applyProtection="1">
      <alignment vertical="top"/>
      <protection hidden="1"/>
    </xf>
    <xf numFmtId="0" fontId="49" fillId="33" borderId="0" xfId="60" applyFont="1" applyFill="1" applyAlignment="1" applyProtection="1">
      <alignment horizontal="center"/>
      <protection hidden="1"/>
    </xf>
    <xf numFmtId="0" fontId="49" fillId="34" borderId="0" xfId="60" applyFont="1" applyFill="1" applyProtection="1">
      <alignment/>
      <protection hidden="1"/>
    </xf>
    <xf numFmtId="0" fontId="49" fillId="34" borderId="0" xfId="60" applyFont="1" applyFill="1" applyAlignment="1" applyProtection="1">
      <alignment vertical="top"/>
      <protection hidden="1"/>
    </xf>
    <xf numFmtId="0" fontId="49" fillId="34" borderId="0" xfId="60" applyFont="1" applyFill="1" applyAlignment="1" applyProtection="1">
      <alignment horizontal="center"/>
      <protection hidden="1"/>
    </xf>
    <xf numFmtId="0" fontId="49" fillId="0" borderId="0" xfId="60" applyFont="1" applyFill="1" applyAlignment="1" applyProtection="1">
      <alignment horizontal="center" vertical="top"/>
      <protection hidden="1"/>
    </xf>
    <xf numFmtId="0" fontId="49" fillId="43" borderId="0" xfId="60" applyFont="1" applyFill="1" applyAlignment="1" applyProtection="1">
      <alignment horizontal="center" vertical="top"/>
      <protection hidden="1"/>
    </xf>
    <xf numFmtId="0" fontId="49" fillId="35" borderId="0" xfId="60" applyFont="1" applyFill="1" applyProtection="1">
      <alignment/>
      <protection hidden="1"/>
    </xf>
    <xf numFmtId="0" fontId="49" fillId="35" borderId="0" xfId="60" applyFont="1" applyFill="1" applyAlignment="1" applyProtection="1">
      <alignment vertical="top"/>
      <protection hidden="1"/>
    </xf>
    <xf numFmtId="0" fontId="49" fillId="35" borderId="0" xfId="60" applyFont="1" applyFill="1" applyAlignment="1" applyProtection="1">
      <alignment horizontal="center"/>
      <protection hidden="1"/>
    </xf>
    <xf numFmtId="3" fontId="109" fillId="44" borderId="0" xfId="0" applyNumberFormat="1" applyFont="1" applyFill="1" applyBorder="1" applyAlignment="1" applyProtection="1">
      <alignment horizontal="center" vertical="center" wrapText="1"/>
      <protection/>
    </xf>
    <xf numFmtId="0" fontId="110" fillId="43" borderId="0" xfId="74" applyFont="1" applyFill="1" applyAlignment="1">
      <alignment vertical="center" wrapText="1"/>
      <protection/>
    </xf>
    <xf numFmtId="0" fontId="111" fillId="43" borderId="0" xfId="74" applyFont="1" applyFill="1" applyAlignment="1">
      <alignment horizontal="center" vertical="center" wrapText="1"/>
      <protection/>
    </xf>
    <xf numFmtId="0" fontId="29" fillId="43" borderId="0" xfId="59" applyFont="1" applyFill="1" applyAlignment="1" applyProtection="1">
      <alignment horizontal="left" vertical="center"/>
      <protection hidden="1"/>
    </xf>
    <xf numFmtId="0" fontId="112" fillId="43" borderId="0" xfId="59" applyFont="1" applyFill="1" applyAlignment="1" applyProtection="1">
      <alignment horizontal="left" vertical="center"/>
      <protection hidden="1"/>
    </xf>
    <xf numFmtId="0" fontId="29" fillId="43" borderId="0" xfId="59" applyFont="1" applyFill="1" applyAlignment="1" applyProtection="1">
      <alignment horizontal="left" vertical="top"/>
      <protection hidden="1"/>
    </xf>
    <xf numFmtId="0" fontId="110" fillId="43" borderId="0" xfId="74" applyFont="1" applyFill="1" applyAlignment="1">
      <alignment horizontal="center" vertical="top" wrapText="1"/>
      <protection/>
    </xf>
    <xf numFmtId="0" fontId="113" fillId="43" borderId="24" xfId="59" applyFont="1" applyFill="1" applyBorder="1" applyAlignment="1">
      <alignment horizontal="left" vertical="center"/>
      <protection/>
    </xf>
    <xf numFmtId="0" fontId="113" fillId="43" borderId="14" xfId="59" applyFont="1" applyFill="1" applyBorder="1" applyAlignment="1">
      <alignment horizontal="left" vertical="center" wrapText="1"/>
      <protection/>
    </xf>
    <xf numFmtId="0" fontId="114" fillId="43" borderId="19" xfId="60" applyFont="1" applyFill="1" applyBorder="1" applyAlignment="1" applyProtection="1">
      <alignment horizontal="center" vertical="center"/>
      <protection hidden="1"/>
    </xf>
    <xf numFmtId="0" fontId="114" fillId="43" borderId="18" xfId="60" applyFont="1" applyFill="1" applyBorder="1" applyAlignment="1" applyProtection="1">
      <alignment horizontal="center" vertical="center"/>
      <protection hidden="1"/>
    </xf>
    <xf numFmtId="0" fontId="115" fillId="43" borderId="12" xfId="74" applyFont="1" applyFill="1" applyBorder="1" applyAlignment="1">
      <alignment vertical="center" wrapText="1"/>
      <protection/>
    </xf>
    <xf numFmtId="0" fontId="116" fillId="43" borderId="12" xfId="0" applyFont="1" applyFill="1" applyBorder="1" applyAlignment="1">
      <alignment vertical="center" wrapText="1"/>
    </xf>
    <xf numFmtId="0" fontId="115" fillId="43" borderId="12" xfId="59" applyFont="1" applyFill="1" applyBorder="1" applyAlignment="1">
      <alignment horizontal="left" vertical="center" wrapText="1"/>
      <protection/>
    </xf>
    <xf numFmtId="0" fontId="115" fillId="43" borderId="13" xfId="59" applyFont="1" applyFill="1" applyBorder="1" applyAlignment="1">
      <alignment horizontal="left" vertical="center" wrapText="1"/>
      <protection/>
    </xf>
    <xf numFmtId="0" fontId="114" fillId="43" borderId="3" xfId="60" applyFont="1" applyFill="1" applyBorder="1" applyAlignment="1" applyProtection="1">
      <alignment horizontal="center" vertical="center"/>
      <protection hidden="1"/>
    </xf>
    <xf numFmtId="0" fontId="116" fillId="43" borderId="25" xfId="0" applyFont="1" applyFill="1" applyBorder="1" applyAlignment="1">
      <alignment horizontal="center" vertical="center"/>
    </xf>
    <xf numFmtId="0" fontId="115" fillId="43" borderId="25" xfId="59" applyFont="1" applyFill="1" applyBorder="1" applyAlignment="1">
      <alignment horizontal="center" vertical="center"/>
      <protection/>
    </xf>
    <xf numFmtId="0" fontId="115" fillId="43" borderId="16" xfId="59" applyFont="1" applyFill="1" applyBorder="1" applyAlignment="1">
      <alignment horizontal="center" vertical="center"/>
      <protection/>
    </xf>
    <xf numFmtId="0" fontId="4" fillId="0" borderId="0" xfId="0" applyFont="1" applyAlignment="1" applyProtection="1">
      <alignment wrapText="1"/>
      <protection/>
    </xf>
    <xf numFmtId="0" fontId="18" fillId="43" borderId="0" xfId="54" applyFont="1" applyFill="1" applyBorder="1" applyAlignment="1" applyProtection="1">
      <alignment horizontal="center" vertical="center" wrapText="1"/>
      <protection/>
    </xf>
    <xf numFmtId="0" fontId="33" fillId="45" borderId="3" xfId="72" applyFont="1" applyFill="1" applyBorder="1" applyAlignment="1" applyProtection="1">
      <alignment horizontal="left" vertical="top"/>
      <protection/>
    </xf>
    <xf numFmtId="0" fontId="33" fillId="45" borderId="17" xfId="72" applyFont="1" applyFill="1" applyBorder="1" applyAlignment="1" applyProtection="1">
      <alignment horizontal="left" vertical="top"/>
      <protection/>
    </xf>
    <xf numFmtId="0" fontId="33" fillId="45" borderId="17" xfId="0" applyFont="1" applyFill="1" applyBorder="1" applyAlignment="1" applyProtection="1">
      <alignment/>
      <protection/>
    </xf>
    <xf numFmtId="0" fontId="33" fillId="45" borderId="16" xfId="0" applyFont="1" applyFill="1" applyBorder="1" applyAlignment="1" applyProtection="1">
      <alignment/>
      <protection/>
    </xf>
    <xf numFmtId="49" fontId="33" fillId="0" borderId="26" xfId="61" applyNumberFormat="1" applyFont="1" applyBorder="1" applyAlignment="1" applyProtection="1" quotePrefix="1">
      <alignment horizontal="left"/>
      <protection/>
    </xf>
    <xf numFmtId="38" fontId="33" fillId="0" borderId="25" xfId="61" applyNumberFormat="1" applyFont="1" applyFill="1" applyBorder="1" applyAlignment="1" applyProtection="1">
      <alignment horizontal="right"/>
      <protection locked="0"/>
    </xf>
    <xf numFmtId="37" fontId="33" fillId="0" borderId="27" xfId="61" applyFont="1" applyBorder="1" applyAlignment="1" applyProtection="1" quotePrefix="1">
      <alignment horizontal="left"/>
      <protection/>
    </xf>
    <xf numFmtId="37" fontId="33" fillId="0" borderId="28" xfId="61" applyFont="1" applyFill="1" applyBorder="1" applyAlignment="1" applyProtection="1">
      <alignment/>
      <protection/>
    </xf>
    <xf numFmtId="37" fontId="33" fillId="0" borderId="28" xfId="61" applyFont="1" applyFill="1" applyBorder="1" applyAlignment="1" applyProtection="1">
      <alignment horizontal="left"/>
      <protection/>
    </xf>
    <xf numFmtId="37" fontId="117" fillId="46" borderId="16" xfId="61" applyFont="1" applyFill="1" applyBorder="1" applyAlignment="1" applyProtection="1" quotePrefix="1">
      <alignment horizontal="right"/>
      <protection/>
    </xf>
    <xf numFmtId="37" fontId="33" fillId="0" borderId="29" xfId="61" applyFont="1" applyBorder="1" applyAlignment="1" applyProtection="1" quotePrefix="1">
      <alignment horizontal="left"/>
      <protection/>
    </xf>
    <xf numFmtId="37" fontId="33" fillId="0" borderId="0" xfId="61" applyFont="1" applyFill="1" applyBorder="1" applyAlignment="1" applyProtection="1">
      <alignment horizontal="left"/>
      <protection/>
    </xf>
    <xf numFmtId="37" fontId="33" fillId="39" borderId="3" xfId="61" applyFont="1" applyFill="1" applyBorder="1" applyAlignment="1" applyProtection="1" quotePrefix="1">
      <alignment horizontal="left" vertical="top"/>
      <protection/>
    </xf>
    <xf numFmtId="37" fontId="33" fillId="39" borderId="16" xfId="61" applyFont="1" applyFill="1" applyBorder="1" applyAlignment="1" applyProtection="1" quotePrefix="1">
      <alignment horizontal="left" vertical="top"/>
      <protection/>
    </xf>
    <xf numFmtId="37" fontId="33" fillId="0" borderId="29" xfId="61" applyFont="1" applyBorder="1" applyAlignment="1" applyProtection="1" quotePrefix="1">
      <alignment horizontal="left" vertical="top"/>
      <protection/>
    </xf>
    <xf numFmtId="37" fontId="33" fillId="0" borderId="0" xfId="61" applyFont="1" applyFill="1" applyBorder="1" applyAlignment="1" applyProtection="1">
      <alignment horizontal="left" vertical="top"/>
      <protection/>
    </xf>
    <xf numFmtId="37" fontId="33" fillId="39" borderId="29" xfId="61" applyFont="1" applyFill="1" applyBorder="1" applyAlignment="1" applyProtection="1">
      <alignment vertical="top" wrapText="1"/>
      <protection/>
    </xf>
    <xf numFmtId="37" fontId="33" fillId="39" borderId="11" xfId="61" applyFont="1" applyFill="1" applyBorder="1" applyAlignment="1" applyProtection="1">
      <alignment vertical="top" wrapText="1"/>
      <protection/>
    </xf>
    <xf numFmtId="37" fontId="33" fillId="39" borderId="19" xfId="61" applyFont="1" applyFill="1" applyBorder="1" applyAlignment="1" applyProtection="1">
      <alignment vertical="top" wrapText="1"/>
      <protection/>
    </xf>
    <xf numFmtId="37" fontId="33" fillId="39" borderId="24" xfId="61" applyFont="1" applyFill="1" applyBorder="1" applyAlignment="1" applyProtection="1">
      <alignment vertical="top" wrapText="1"/>
      <protection/>
    </xf>
    <xf numFmtId="37" fontId="33" fillId="0" borderId="30" xfId="61" applyFont="1" applyFill="1" applyBorder="1" applyAlignment="1" applyProtection="1">
      <alignment horizontal="left"/>
      <protection/>
    </xf>
    <xf numFmtId="37" fontId="117" fillId="46" borderId="11" xfId="61" applyFont="1" applyFill="1" applyBorder="1" applyAlignment="1" applyProtection="1" quotePrefix="1">
      <alignment horizontal="right"/>
      <protection/>
    </xf>
    <xf numFmtId="37" fontId="33" fillId="0" borderId="31" xfId="61" applyFont="1" applyBorder="1" applyAlignment="1" applyProtection="1">
      <alignment horizontal="left"/>
      <protection/>
    </xf>
    <xf numFmtId="37" fontId="33" fillId="0" borderId="27" xfId="61" applyFont="1" applyBorder="1" applyAlignment="1" applyProtection="1">
      <alignment horizontal="left"/>
      <protection/>
    </xf>
    <xf numFmtId="49" fontId="33" fillId="0" borderId="27" xfId="61" applyNumberFormat="1" applyFont="1" applyBorder="1" applyAlignment="1" applyProtection="1" quotePrefix="1">
      <alignment horizontal="left"/>
      <protection/>
    </xf>
    <xf numFmtId="49" fontId="33" fillId="0" borderId="27" xfId="61" applyNumberFormat="1" applyFont="1" applyBorder="1" applyAlignment="1" applyProtection="1">
      <alignment horizontal="left"/>
      <protection/>
    </xf>
    <xf numFmtId="49" fontId="33" fillId="0" borderId="29" xfId="61" applyNumberFormat="1" applyFont="1" applyBorder="1" applyAlignment="1" applyProtection="1" quotePrefix="1">
      <alignment horizontal="left"/>
      <protection/>
    </xf>
    <xf numFmtId="37" fontId="33" fillId="0" borderId="32" xfId="61" applyFont="1" applyFill="1" applyBorder="1" applyAlignment="1" applyProtection="1">
      <alignment/>
      <protection/>
    </xf>
    <xf numFmtId="49" fontId="33" fillId="0" borderId="26" xfId="61" applyNumberFormat="1" applyFont="1" applyFill="1" applyBorder="1" applyAlignment="1" applyProtection="1" quotePrefix="1">
      <alignment horizontal="left"/>
      <protection/>
    </xf>
    <xf numFmtId="168" fontId="117" fillId="46" borderId="16" xfId="61" applyNumberFormat="1" applyFont="1" applyFill="1" applyBorder="1" applyAlignment="1" applyProtection="1" quotePrefix="1">
      <alignment horizontal="right"/>
      <protection/>
    </xf>
    <xf numFmtId="0" fontId="33" fillId="0" borderId="0" xfId="0" applyFont="1" applyBorder="1" applyAlignment="1" applyProtection="1">
      <alignment/>
      <protection/>
    </xf>
    <xf numFmtId="37" fontId="33" fillId="0" borderId="31" xfId="61" applyFont="1" applyBorder="1" applyAlignment="1" applyProtection="1">
      <alignment horizontal="left" vertical="top"/>
      <protection/>
    </xf>
    <xf numFmtId="37" fontId="33" fillId="0" borderId="30" xfId="61" applyFont="1" applyBorder="1" applyAlignment="1" applyProtection="1">
      <alignment/>
      <protection/>
    </xf>
    <xf numFmtId="3" fontId="33" fillId="0" borderId="25" xfId="61" applyNumberFormat="1" applyFont="1" applyFill="1" applyBorder="1" applyAlignment="1" applyProtection="1">
      <alignment horizontal="right"/>
      <protection locked="0"/>
    </xf>
    <xf numFmtId="168" fontId="33" fillId="0" borderId="25" xfId="61" applyNumberFormat="1" applyFont="1" applyFill="1" applyBorder="1" applyAlignment="1" applyProtection="1">
      <alignment horizontal="right"/>
      <protection locked="0"/>
    </xf>
    <xf numFmtId="37" fontId="33" fillId="0" borderId="27" xfId="61" applyFont="1" applyBorder="1" applyAlignment="1" applyProtection="1">
      <alignment horizontal="left" vertical="top"/>
      <protection/>
    </xf>
    <xf numFmtId="37" fontId="33" fillId="0" borderId="28" xfId="61" applyFont="1" applyBorder="1" applyAlignment="1" applyProtection="1">
      <alignment/>
      <protection/>
    </xf>
    <xf numFmtId="37" fontId="33" fillId="0" borderId="27" xfId="61" applyFont="1" applyBorder="1" applyAlignment="1" applyProtection="1" quotePrefix="1">
      <alignment horizontal="left" vertical="top"/>
      <protection/>
    </xf>
    <xf numFmtId="37" fontId="33" fillId="0" borderId="19" xfId="61" applyFont="1" applyBorder="1" applyAlignment="1" applyProtection="1" quotePrefix="1">
      <alignment horizontal="left" vertical="top"/>
      <protection/>
    </xf>
    <xf numFmtId="49" fontId="33" fillId="0" borderId="31" xfId="61" applyNumberFormat="1" applyFont="1" applyBorder="1" applyAlignment="1" applyProtection="1" quotePrefix="1">
      <alignment horizontal="left" vertical="top" wrapText="1"/>
      <protection/>
    </xf>
    <xf numFmtId="0" fontId="33" fillId="43" borderId="31" xfId="0" applyFont="1" applyFill="1" applyBorder="1" applyAlignment="1" applyProtection="1">
      <alignment/>
      <protection/>
    </xf>
    <xf numFmtId="0" fontId="33" fillId="43" borderId="30" xfId="0" applyFont="1" applyFill="1" applyBorder="1" applyAlignment="1" applyProtection="1">
      <alignment/>
      <protection/>
    </xf>
    <xf numFmtId="0" fontId="33" fillId="43" borderId="33" xfId="0" applyFont="1" applyFill="1" applyBorder="1" applyAlignment="1" applyProtection="1">
      <alignment/>
      <protection/>
    </xf>
    <xf numFmtId="37" fontId="33" fillId="0" borderId="31" xfId="61" applyFont="1" applyBorder="1" applyAlignment="1" applyProtection="1" quotePrefix="1">
      <alignment horizontal="left" vertical="top"/>
      <protection/>
    </xf>
    <xf numFmtId="37" fontId="33" fillId="0" borderId="30" xfId="61" applyFont="1" applyFill="1" applyBorder="1" applyAlignment="1" applyProtection="1">
      <alignment horizontal="left" vertical="top"/>
      <protection/>
    </xf>
    <xf numFmtId="0" fontId="33" fillId="0" borderId="30" xfId="0" applyFont="1" applyBorder="1" applyAlignment="1" applyProtection="1">
      <alignment/>
      <protection/>
    </xf>
    <xf numFmtId="0" fontId="33" fillId="0" borderId="33" xfId="0" applyFont="1" applyBorder="1" applyAlignment="1" applyProtection="1">
      <alignment/>
      <protection/>
    </xf>
    <xf numFmtId="37" fontId="33" fillId="0" borderId="30" xfId="61" applyFont="1" applyFill="1" applyBorder="1" applyAlignment="1" applyProtection="1">
      <alignment/>
      <protection/>
    </xf>
    <xf numFmtId="38" fontId="33" fillId="0" borderId="24" xfId="61" applyNumberFormat="1" applyFont="1" applyFill="1" applyBorder="1" applyAlignment="1" applyProtection="1">
      <alignment horizontal="right"/>
      <protection locked="0"/>
    </xf>
    <xf numFmtId="37" fontId="33" fillId="0" borderId="34" xfId="61" applyFont="1" applyBorder="1" applyAlignment="1" applyProtection="1">
      <alignment horizontal="left"/>
      <protection/>
    </xf>
    <xf numFmtId="37" fontId="33" fillId="0" borderId="35" xfId="61" applyFont="1" applyFill="1" applyBorder="1" applyAlignment="1" applyProtection="1">
      <alignment/>
      <protection/>
    </xf>
    <xf numFmtId="0" fontId="29" fillId="35" borderId="0" xfId="59" applyFont="1" applyFill="1" applyProtection="1">
      <alignment/>
      <protection hidden="1"/>
    </xf>
    <xf numFmtId="0" fontId="29" fillId="35" borderId="0" xfId="59" applyFont="1" applyFill="1" applyAlignment="1" applyProtection="1">
      <alignment vertical="top"/>
      <protection hidden="1"/>
    </xf>
    <xf numFmtId="0" fontId="29" fillId="34" borderId="0" xfId="59" applyFont="1" applyFill="1" applyProtection="1">
      <alignment/>
      <protection hidden="1"/>
    </xf>
    <xf numFmtId="0" fontId="29" fillId="34" borderId="0" xfId="59" applyFont="1" applyFill="1" applyAlignment="1" applyProtection="1">
      <alignment vertical="top"/>
      <protection hidden="1"/>
    </xf>
    <xf numFmtId="0" fontId="29" fillId="0" borderId="0" xfId="59" applyFont="1" applyFill="1" applyAlignment="1" applyProtection="1">
      <alignment horizontal="left" vertical="top"/>
      <protection hidden="1"/>
    </xf>
    <xf numFmtId="0" fontId="37" fillId="0" borderId="0" xfId="59" applyFont="1" applyFill="1" applyAlignment="1" applyProtection="1">
      <alignment vertical="top"/>
      <protection hidden="1"/>
    </xf>
    <xf numFmtId="0" fontId="8" fillId="0" borderId="0" xfId="59" applyFont="1" applyFill="1" applyAlignment="1" applyProtection="1">
      <alignment vertical="top"/>
      <protection hidden="1"/>
    </xf>
    <xf numFmtId="0" fontId="8" fillId="0" borderId="0" xfId="59" applyFont="1" applyFill="1" applyAlignment="1" applyProtection="1">
      <alignment horizontal="left" vertical="top"/>
      <protection hidden="1"/>
    </xf>
    <xf numFmtId="0" fontId="2" fillId="0" borderId="0" xfId="59" applyFont="1" applyAlignment="1">
      <alignment horizontal="left" vertical="top" wrapText="1"/>
      <protection/>
    </xf>
    <xf numFmtId="0" fontId="29" fillId="0" borderId="0" xfId="54" applyFont="1" applyFill="1" applyAlignment="1" applyProtection="1">
      <alignment horizontal="left" vertical="top" wrapText="1"/>
      <protection/>
    </xf>
    <xf numFmtId="0" fontId="29" fillId="0" borderId="0" xfId="54" applyFont="1" applyFill="1" applyAlignment="1" applyProtection="1">
      <alignment horizontal="left" vertical="top" wrapText="1"/>
      <protection hidden="1"/>
    </xf>
    <xf numFmtId="0" fontId="2" fillId="0" borderId="0" xfId="59" applyFont="1" applyAlignment="1">
      <alignment vertical="top"/>
      <protection/>
    </xf>
    <xf numFmtId="0" fontId="37" fillId="0" borderId="0" xfId="59" applyFont="1" applyFill="1" applyAlignment="1" applyProtection="1">
      <alignment horizontal="left" vertical="top" wrapText="1"/>
      <protection hidden="1"/>
    </xf>
    <xf numFmtId="0" fontId="29" fillId="0" borderId="0" xfId="53" applyFont="1" applyFill="1" applyAlignment="1" applyProtection="1">
      <alignment horizontal="left" vertical="top"/>
      <protection hidden="1"/>
    </xf>
    <xf numFmtId="0" fontId="2" fillId="0" borderId="0" xfId="59" applyFont="1" applyAlignment="1">
      <alignment vertical="top" wrapText="1"/>
      <protection/>
    </xf>
    <xf numFmtId="0" fontId="8" fillId="33" borderId="0" xfId="59" applyFont="1" applyFill="1" applyAlignment="1" applyProtection="1">
      <alignment vertical="top"/>
      <protection hidden="1"/>
    </xf>
    <xf numFmtId="0" fontId="22" fillId="33" borderId="0" xfId="59" applyNumberFormat="1" applyFont="1" applyFill="1" applyAlignment="1" applyProtection="1">
      <alignment horizontal="left" vertical="top"/>
      <protection hidden="1"/>
    </xf>
    <xf numFmtId="0" fontId="29" fillId="33" borderId="0" xfId="59" applyNumberFormat="1" applyFont="1" applyFill="1" applyAlignment="1" applyProtection="1">
      <alignment horizontal="left" vertical="top"/>
      <protection hidden="1"/>
    </xf>
    <xf numFmtId="0" fontId="22" fillId="33" borderId="0" xfId="59" applyNumberFormat="1" applyFont="1" applyFill="1" applyAlignment="1" applyProtection="1">
      <alignment vertical="top"/>
      <protection hidden="1"/>
    </xf>
    <xf numFmtId="0" fontId="29" fillId="33" borderId="0" xfId="59" applyNumberFormat="1" applyFont="1" applyFill="1" applyAlignment="1" applyProtection="1">
      <alignment vertical="top"/>
      <protection hidden="1"/>
    </xf>
    <xf numFmtId="0" fontId="8" fillId="33" borderId="0" xfId="59" applyFont="1" applyFill="1" applyAlignment="1" applyProtection="1">
      <alignment horizontal="left" vertical="top"/>
      <protection hidden="1"/>
    </xf>
    <xf numFmtId="0" fontId="22" fillId="33" borderId="0" xfId="59" applyFont="1" applyFill="1" applyAlignment="1" applyProtection="1">
      <alignment horizontal="left" vertical="top"/>
      <protection hidden="1"/>
    </xf>
    <xf numFmtId="0" fontId="22" fillId="33" borderId="0" xfId="59" applyFont="1" applyFill="1" applyAlignment="1" applyProtection="1">
      <alignment vertical="top"/>
      <protection hidden="1"/>
    </xf>
    <xf numFmtId="0" fontId="29" fillId="33" borderId="0" xfId="59" applyFont="1" applyFill="1" applyAlignment="1" applyProtection="1">
      <alignment horizontal="left" vertical="top"/>
      <protection hidden="1"/>
    </xf>
    <xf numFmtId="0" fontId="38" fillId="33" borderId="0" xfId="59" applyFont="1" applyFill="1" applyAlignment="1" applyProtection="1">
      <alignment horizontal="left" vertical="top"/>
      <protection hidden="1"/>
    </xf>
    <xf numFmtId="0" fontId="39" fillId="33" borderId="0" xfId="59" applyFont="1" applyFill="1" applyAlignment="1" applyProtection="1">
      <alignment vertical="top"/>
      <protection hidden="1"/>
    </xf>
    <xf numFmtId="0" fontId="29" fillId="33" borderId="0" xfId="59" applyFont="1" applyFill="1" applyAlignment="1" applyProtection="1">
      <alignment/>
      <protection hidden="1"/>
    </xf>
    <xf numFmtId="0" fontId="39" fillId="33" borderId="0" xfId="59" applyFont="1" applyFill="1" applyAlignment="1" applyProtection="1">
      <alignment horizontal="left" vertical="top"/>
      <protection hidden="1"/>
    </xf>
    <xf numFmtId="0" fontId="40" fillId="33" borderId="0" xfId="59" applyFont="1" applyFill="1" applyProtection="1">
      <alignment/>
      <protection hidden="1"/>
    </xf>
    <xf numFmtId="0" fontId="40" fillId="33" borderId="0" xfId="59" applyFont="1" applyFill="1" applyAlignment="1" applyProtection="1">
      <alignment vertical="top"/>
      <protection hidden="1"/>
    </xf>
    <xf numFmtId="49" fontId="41" fillId="46" borderId="36" xfId="61" applyNumberFormat="1" applyFont="1" applyFill="1" applyBorder="1" applyAlignment="1" applyProtection="1" quotePrefix="1">
      <alignment horizontal="left" vertical="top"/>
      <protection/>
    </xf>
    <xf numFmtId="49" fontId="41" fillId="46" borderId="37" xfId="61" applyNumberFormat="1" applyFont="1" applyFill="1" applyBorder="1" applyAlignment="1" applyProtection="1" quotePrefix="1">
      <alignment horizontal="left" vertical="top"/>
      <protection/>
    </xf>
    <xf numFmtId="49" fontId="41" fillId="46" borderId="38" xfId="61" applyNumberFormat="1" applyFont="1" applyFill="1" applyBorder="1" applyAlignment="1" applyProtection="1" quotePrefix="1">
      <alignment horizontal="left" vertical="top"/>
      <protection/>
    </xf>
    <xf numFmtId="0" fontId="20" fillId="0" borderId="0" xfId="59" applyFont="1" applyFill="1" applyAlignment="1" applyProtection="1">
      <alignment horizontal="left" vertical="top" wrapText="1"/>
      <protection hidden="1"/>
    </xf>
    <xf numFmtId="37" fontId="117" fillId="43" borderId="16" xfId="61" applyFont="1" applyFill="1" applyBorder="1" applyAlignment="1" applyProtection="1" quotePrefix="1">
      <alignment horizontal="right"/>
      <protection locked="0"/>
    </xf>
    <xf numFmtId="0" fontId="16" fillId="44" borderId="15" xfId="72" applyFont="1" applyFill="1" applyBorder="1" applyAlignment="1" applyProtection="1">
      <alignment/>
      <protection/>
    </xf>
    <xf numFmtId="0" fontId="34" fillId="39" borderId="18" xfId="0" applyFont="1" applyFill="1" applyBorder="1" applyAlignment="1" applyProtection="1" quotePrefix="1">
      <alignment horizontal="center" vertical="center"/>
      <protection/>
    </xf>
    <xf numFmtId="0" fontId="34" fillId="39" borderId="25" xfId="0" applyFont="1" applyFill="1" applyBorder="1" applyAlignment="1" applyProtection="1" quotePrefix="1">
      <alignment horizontal="center" vertical="center"/>
      <protection/>
    </xf>
    <xf numFmtId="37" fontId="34" fillId="39" borderId="12" xfId="61" applyFont="1" applyFill="1" applyBorder="1" applyAlignment="1" applyProtection="1">
      <alignment horizontal="center" vertical="center"/>
      <protection/>
    </xf>
    <xf numFmtId="37" fontId="33" fillId="39" borderId="18" xfId="61" applyFont="1" applyFill="1" applyBorder="1" applyAlignment="1" applyProtection="1">
      <alignment horizontal="center" vertical="center" wrapText="1"/>
      <protection/>
    </xf>
    <xf numFmtId="37" fontId="33" fillId="39" borderId="25" xfId="61" applyFont="1" applyFill="1" applyBorder="1" applyAlignment="1" applyProtection="1">
      <alignment horizontal="center" vertical="center" wrapText="1"/>
      <protection/>
    </xf>
    <xf numFmtId="37" fontId="33" fillId="39" borderId="19" xfId="61" applyFont="1" applyFill="1" applyBorder="1" applyAlignment="1" applyProtection="1">
      <alignment horizontal="center" vertical="center" wrapText="1"/>
      <protection/>
    </xf>
    <xf numFmtId="37" fontId="33" fillId="39" borderId="24" xfId="61" applyFont="1" applyFill="1" applyBorder="1" applyAlignment="1" applyProtection="1">
      <alignment horizontal="center" vertical="center" wrapText="1"/>
      <protection/>
    </xf>
    <xf numFmtId="37" fontId="33" fillId="39" borderId="18" xfId="61" applyFont="1" applyFill="1" applyBorder="1" applyAlignment="1" quotePrefix="1">
      <alignment horizontal="center" vertical="center"/>
      <protection/>
    </xf>
    <xf numFmtId="37" fontId="33" fillId="39" borderId="25" xfId="61" applyFont="1" applyFill="1" applyBorder="1" applyAlignment="1" quotePrefix="1">
      <alignment horizontal="center" vertical="center"/>
      <protection/>
    </xf>
    <xf numFmtId="37" fontId="33" fillId="39" borderId="3" xfId="61" applyFont="1" applyFill="1" applyBorder="1" applyAlignment="1">
      <alignment horizontal="center" vertical="center" wrapText="1"/>
      <protection/>
    </xf>
    <xf numFmtId="37" fontId="33" fillId="39" borderId="16" xfId="61" applyFont="1" applyFill="1" applyBorder="1" applyAlignment="1">
      <alignment horizontal="center" vertical="center" wrapText="1"/>
      <protection/>
    </xf>
    <xf numFmtId="37" fontId="33" fillId="39" borderId="13" xfId="61" applyFont="1" applyFill="1" applyBorder="1" applyAlignment="1">
      <alignment horizontal="center" vertical="center" wrapText="1"/>
      <protection/>
    </xf>
    <xf numFmtId="37" fontId="33" fillId="39" borderId="18" xfId="61" applyFont="1" applyFill="1" applyBorder="1" applyAlignment="1">
      <alignment horizontal="center" vertical="center" wrapText="1"/>
      <protection/>
    </xf>
    <xf numFmtId="37" fontId="33" fillId="39" borderId="25" xfId="61" applyFont="1" applyFill="1" applyBorder="1" applyAlignment="1">
      <alignment horizontal="center" vertical="center" wrapText="1"/>
      <protection/>
    </xf>
    <xf numFmtId="0" fontId="33" fillId="0" borderId="3" xfId="64" applyFont="1" applyFill="1" applyBorder="1" applyProtection="1">
      <alignment/>
      <protection/>
    </xf>
    <xf numFmtId="0" fontId="33" fillId="0" borderId="17" xfId="64" applyFont="1" applyFill="1" applyBorder="1" applyProtection="1">
      <alignment/>
      <protection/>
    </xf>
    <xf numFmtId="0" fontId="33" fillId="0" borderId="16" xfId="64" applyFont="1" applyFill="1" applyBorder="1" applyProtection="1">
      <alignment/>
      <protection/>
    </xf>
    <xf numFmtId="37" fontId="33" fillId="0" borderId="39" xfId="61" applyFont="1" applyFill="1" applyBorder="1" applyAlignment="1" applyProtection="1">
      <alignment/>
      <protection/>
    </xf>
    <xf numFmtId="37" fontId="33" fillId="0" borderId="17" xfId="61" applyFont="1" applyFill="1" applyBorder="1" applyAlignment="1" applyProtection="1">
      <alignment/>
      <protection/>
    </xf>
    <xf numFmtId="37" fontId="33" fillId="0" borderId="16" xfId="61" applyFont="1" applyFill="1" applyBorder="1" applyAlignment="1" applyProtection="1">
      <alignment/>
      <protection/>
    </xf>
    <xf numFmtId="37" fontId="33" fillId="0" borderId="28" xfId="61" applyFont="1" applyFill="1" applyBorder="1" applyAlignment="1" applyProtection="1">
      <alignment/>
      <protection/>
    </xf>
    <xf numFmtId="37" fontId="33" fillId="0" borderId="40" xfId="61" applyFont="1" applyFill="1" applyBorder="1" applyAlignment="1" applyProtection="1">
      <alignment/>
      <protection/>
    </xf>
    <xf numFmtId="37" fontId="33" fillId="0" borderId="28" xfId="61" applyFont="1" applyBorder="1" applyAlignment="1">
      <alignment/>
      <protection/>
    </xf>
    <xf numFmtId="37" fontId="33" fillId="0" borderId="40" xfId="61" applyFont="1" applyBorder="1" applyAlignment="1">
      <alignment/>
      <protection/>
    </xf>
    <xf numFmtId="0" fontId="35" fillId="0" borderId="3" xfId="0" applyFont="1" applyBorder="1" applyAlignment="1" applyProtection="1">
      <alignment vertical="top"/>
      <protection/>
    </xf>
    <xf numFmtId="0" fontId="35" fillId="0" borderId="17" xfId="0" applyFont="1" applyBorder="1" applyAlignment="1" applyProtection="1">
      <alignment vertical="top"/>
      <protection/>
    </xf>
    <xf numFmtId="0" fontId="35" fillId="0" borderId="16" xfId="0" applyFont="1" applyBorder="1" applyAlignment="1" applyProtection="1">
      <alignment vertical="top"/>
      <protection/>
    </xf>
    <xf numFmtId="0" fontId="33" fillId="0" borderId="3" xfId="64" applyFont="1" applyBorder="1" applyProtection="1">
      <alignment/>
      <protection/>
    </xf>
    <xf numFmtId="0" fontId="33" fillId="0" borderId="17" xfId="64" applyFont="1" applyBorder="1" applyProtection="1">
      <alignment/>
      <protection/>
    </xf>
    <xf numFmtId="0" fontId="33" fillId="0" borderId="16" xfId="64" applyFont="1" applyBorder="1" applyProtection="1">
      <alignment/>
      <protection/>
    </xf>
    <xf numFmtId="164" fontId="117" fillId="0" borderId="19" xfId="64" applyNumberFormat="1" applyFont="1" applyBorder="1" applyAlignment="1" applyProtection="1">
      <alignment horizontal="center"/>
      <protection locked="0"/>
    </xf>
    <xf numFmtId="164" fontId="117" fillId="0" borderId="32" xfId="64" applyNumberFormat="1" applyFont="1" applyBorder="1" applyAlignment="1" applyProtection="1">
      <alignment horizontal="center"/>
      <protection locked="0"/>
    </xf>
    <xf numFmtId="164" fontId="117" fillId="0" borderId="24" xfId="64" applyNumberFormat="1" applyFont="1" applyBorder="1" applyAlignment="1" applyProtection="1">
      <alignment horizontal="center"/>
      <protection locked="0"/>
    </xf>
    <xf numFmtId="0" fontId="117" fillId="0" borderId="19" xfId="64" applyNumberFormat="1" applyFont="1" applyBorder="1" applyAlignment="1" applyProtection="1">
      <alignment horizontal="center"/>
      <protection locked="0"/>
    </xf>
    <xf numFmtId="0" fontId="117" fillId="0" borderId="32" xfId="64" applyNumberFormat="1" applyFont="1" applyBorder="1" applyAlignment="1" applyProtection="1">
      <alignment horizontal="center"/>
      <protection locked="0"/>
    </xf>
    <xf numFmtId="0" fontId="117" fillId="0" borderId="24" xfId="64" applyNumberFormat="1" applyFont="1" applyBorder="1" applyAlignment="1" applyProtection="1">
      <alignment horizontal="center"/>
      <protection locked="0"/>
    </xf>
    <xf numFmtId="0" fontId="35" fillId="0" borderId="3" xfId="0" applyFont="1" applyBorder="1" applyAlignment="1" applyProtection="1">
      <alignment horizontal="left" vertical="top"/>
      <protection/>
    </xf>
    <xf numFmtId="0" fontId="35" fillId="0" borderId="17" xfId="0" applyFont="1" applyBorder="1" applyAlignment="1" applyProtection="1">
      <alignment horizontal="left" vertical="top"/>
      <protection/>
    </xf>
    <xf numFmtId="0" fontId="35" fillId="0" borderId="16" xfId="0" applyFont="1" applyBorder="1" applyAlignment="1" applyProtection="1">
      <alignment horizontal="left" vertical="top"/>
      <protection/>
    </xf>
    <xf numFmtId="0" fontId="33" fillId="0" borderId="3" xfId="64" applyFont="1" applyFill="1" applyBorder="1" applyAlignment="1" applyProtection="1">
      <alignment horizontal="left" vertical="center"/>
      <protection/>
    </xf>
    <xf numFmtId="0" fontId="33" fillId="0" borderId="17" xfId="64" applyFont="1" applyFill="1" applyBorder="1" applyAlignment="1" applyProtection="1">
      <alignment horizontal="left" vertical="center"/>
      <protection/>
    </xf>
    <xf numFmtId="0" fontId="33" fillId="0" borderId="16" xfId="64" applyFont="1" applyFill="1" applyBorder="1" applyAlignment="1" applyProtection="1">
      <alignment horizontal="left" vertical="center"/>
      <protection/>
    </xf>
    <xf numFmtId="0" fontId="33" fillId="0" borderId="29" xfId="64" applyFont="1" applyFill="1" applyBorder="1" applyAlignment="1" applyProtection="1">
      <alignment horizontal="left" vertical="center"/>
      <protection/>
    </xf>
    <xf numFmtId="0" fontId="33" fillId="0" borderId="0" xfId="64" applyFont="1" applyFill="1" applyBorder="1" applyAlignment="1" applyProtection="1">
      <alignment horizontal="left" vertical="center"/>
      <protection/>
    </xf>
    <xf numFmtId="0" fontId="33" fillId="0" borderId="11" xfId="64" applyFont="1" applyFill="1" applyBorder="1" applyAlignment="1" applyProtection="1">
      <alignment horizontal="left" vertical="center"/>
      <protection/>
    </xf>
    <xf numFmtId="0" fontId="34" fillId="39" borderId="18" xfId="0" applyFont="1" applyFill="1" applyBorder="1" applyAlignment="1" applyProtection="1">
      <alignment horizontal="left" vertical="center"/>
      <protection/>
    </xf>
    <xf numFmtId="0" fontId="34" fillId="39" borderId="41" xfId="0" applyFont="1" applyFill="1" applyBorder="1" applyAlignment="1" applyProtection="1">
      <alignment horizontal="left" vertical="center"/>
      <protection/>
    </xf>
    <xf numFmtId="0" fontId="34" fillId="39" borderId="25" xfId="0" applyFont="1" applyFill="1" applyBorder="1" applyAlignment="1" applyProtection="1">
      <alignment horizontal="left" vertical="center"/>
      <protection/>
    </xf>
    <xf numFmtId="0" fontId="33" fillId="0" borderId="19" xfId="0" applyFont="1" applyBorder="1" applyAlignment="1" applyProtection="1">
      <alignment horizontal="left" vertical="top" wrapText="1"/>
      <protection locked="0"/>
    </xf>
    <xf numFmtId="0" fontId="33" fillId="0" borderId="32" xfId="0" applyFont="1" applyBorder="1" applyAlignment="1" applyProtection="1">
      <alignment horizontal="left" vertical="top" wrapText="1"/>
      <protection locked="0"/>
    </xf>
    <xf numFmtId="0" fontId="33" fillId="0" borderId="24" xfId="0" applyFont="1" applyBorder="1" applyAlignment="1" applyProtection="1">
      <alignment horizontal="left" vertical="top" wrapText="1"/>
      <protection locked="0"/>
    </xf>
    <xf numFmtId="0" fontId="15" fillId="0" borderId="0" xfId="72" applyFont="1" applyBorder="1" applyAlignment="1" applyProtection="1">
      <alignment horizontal="left" vertical="top" wrapText="1"/>
      <protection/>
    </xf>
    <xf numFmtId="0" fontId="34" fillId="39" borderId="18" xfId="0" applyFont="1" applyFill="1" applyBorder="1" applyAlignment="1" applyProtection="1">
      <alignment vertical="center"/>
      <protection/>
    </xf>
    <xf numFmtId="0" fontId="34" fillId="39" borderId="41" xfId="0" applyFont="1" applyFill="1" applyBorder="1" applyAlignment="1" applyProtection="1">
      <alignment vertical="center"/>
      <protection/>
    </xf>
    <xf numFmtId="0" fontId="34" fillId="39" borderId="25" xfId="0" applyFont="1" applyFill="1" applyBorder="1" applyAlignment="1" applyProtection="1">
      <alignment vertical="center"/>
      <protection/>
    </xf>
    <xf numFmtId="0" fontId="117" fillId="45" borderId="19" xfId="72" applyFont="1" applyFill="1" applyBorder="1" applyAlignment="1" applyProtection="1">
      <alignment horizontal="left"/>
      <protection locked="0"/>
    </xf>
    <xf numFmtId="0" fontId="117" fillId="45" borderId="32" xfId="72" applyFont="1" applyFill="1" applyBorder="1" applyAlignment="1" applyProtection="1">
      <alignment horizontal="left"/>
      <protection locked="0"/>
    </xf>
    <xf numFmtId="0" fontId="117" fillId="45" borderId="24" xfId="72" applyFont="1" applyFill="1" applyBorder="1" applyAlignment="1" applyProtection="1">
      <alignment horizontal="left"/>
      <protection locked="0"/>
    </xf>
    <xf numFmtId="0" fontId="117" fillId="45" borderId="19" xfId="0" applyFont="1" applyFill="1" applyBorder="1" applyAlignment="1" applyProtection="1">
      <alignment horizontal="left"/>
      <protection locked="0"/>
    </xf>
    <xf numFmtId="0" fontId="117" fillId="45" borderId="32" xfId="0" applyFont="1" applyFill="1" applyBorder="1" applyAlignment="1" applyProtection="1">
      <alignment horizontal="left"/>
      <protection locked="0"/>
    </xf>
    <xf numFmtId="37" fontId="33" fillId="0" borderId="28" xfId="61" applyFont="1" applyFill="1" applyBorder="1" applyAlignment="1" applyProtection="1">
      <alignment horizontal="left"/>
      <protection/>
    </xf>
    <xf numFmtId="37" fontId="33" fillId="0" borderId="40" xfId="61" applyFont="1" applyFill="1" applyBorder="1" applyAlignment="1" applyProtection="1">
      <alignment horizontal="left"/>
      <protection/>
    </xf>
    <xf numFmtId="37" fontId="33" fillId="0" borderId="35" xfId="61" applyFont="1" applyFill="1" applyBorder="1" applyAlignment="1" applyProtection="1">
      <alignment horizontal="left"/>
      <protection/>
    </xf>
    <xf numFmtId="37" fontId="33" fillId="0" borderId="42" xfId="61" applyFont="1" applyFill="1" applyBorder="1" applyAlignment="1" applyProtection="1">
      <alignment horizontal="left"/>
      <protection/>
    </xf>
    <xf numFmtId="37" fontId="33" fillId="0" borderId="30" xfId="61" applyFont="1" applyFill="1" applyBorder="1" applyAlignment="1" applyProtection="1">
      <alignment horizontal="left" vertical="top" wrapText="1"/>
      <protection/>
    </xf>
    <xf numFmtId="37" fontId="33" fillId="0" borderId="33" xfId="61" applyFont="1" applyFill="1" applyBorder="1" applyAlignment="1" applyProtection="1">
      <alignment horizontal="left" vertical="top" wrapText="1"/>
      <protection/>
    </xf>
    <xf numFmtId="37" fontId="33" fillId="0" borderId="28" xfId="61" applyFont="1" applyFill="1" applyBorder="1" applyAlignment="1" applyProtection="1" quotePrefix="1">
      <alignment/>
      <protection/>
    </xf>
    <xf numFmtId="37" fontId="33" fillId="0" borderId="40" xfId="61" applyFont="1" applyFill="1" applyBorder="1" applyAlignment="1" applyProtection="1" quotePrefix="1">
      <alignment/>
      <protection/>
    </xf>
    <xf numFmtId="0" fontId="33" fillId="45" borderId="3" xfId="72" applyFont="1" applyFill="1" applyBorder="1" applyAlignment="1" applyProtection="1">
      <alignment horizontal="left" vertical="top"/>
      <protection/>
    </xf>
    <xf numFmtId="0" fontId="33" fillId="45" borderId="17" xfId="72" applyFont="1" applyFill="1" applyBorder="1" applyAlignment="1" applyProtection="1">
      <alignment horizontal="left" vertical="top"/>
      <protection/>
    </xf>
    <xf numFmtId="0" fontId="33" fillId="45" borderId="16" xfId="72" applyFont="1" applyFill="1" applyBorder="1" applyAlignment="1" applyProtection="1">
      <alignment horizontal="left" vertical="top"/>
      <protection/>
    </xf>
    <xf numFmtId="0" fontId="33" fillId="45" borderId="3" xfId="72" applyFont="1" applyFill="1" applyBorder="1" applyAlignment="1" applyProtection="1">
      <alignment vertical="top"/>
      <protection/>
    </xf>
    <xf numFmtId="0" fontId="33" fillId="45" borderId="17" xfId="72" applyFont="1" applyFill="1" applyBorder="1" applyAlignment="1" applyProtection="1">
      <alignment vertical="top"/>
      <protection/>
    </xf>
    <xf numFmtId="0" fontId="33" fillId="45" borderId="16" xfId="72" applyFont="1" applyFill="1" applyBorder="1" applyAlignment="1" applyProtection="1">
      <alignment vertical="top"/>
      <protection/>
    </xf>
    <xf numFmtId="37" fontId="33" fillId="0" borderId="43" xfId="61" applyFont="1" applyFill="1" applyBorder="1" applyAlignment="1" applyProtection="1">
      <alignment horizontal="left"/>
      <protection/>
    </xf>
    <xf numFmtId="37" fontId="33" fillId="0" borderId="44" xfId="61" applyFont="1" applyFill="1" applyBorder="1" applyAlignment="1" applyProtection="1">
      <alignment horizontal="left"/>
      <protection/>
    </xf>
    <xf numFmtId="0" fontId="117" fillId="45" borderId="19" xfId="72" applyNumberFormat="1" applyFont="1" applyFill="1" applyBorder="1" applyAlignment="1" applyProtection="1">
      <alignment horizontal="left"/>
      <protection locked="0"/>
    </xf>
    <xf numFmtId="0" fontId="117" fillId="45" borderId="32" xfId="72" applyNumberFormat="1" applyFont="1" applyFill="1" applyBorder="1" applyAlignment="1" applyProtection="1">
      <alignment horizontal="left"/>
      <protection locked="0"/>
    </xf>
    <xf numFmtId="0" fontId="117" fillId="45" borderId="24" xfId="72" applyNumberFormat="1" applyFont="1" applyFill="1" applyBorder="1" applyAlignment="1" applyProtection="1">
      <alignment horizontal="left"/>
      <protection locked="0"/>
    </xf>
    <xf numFmtId="37" fontId="33" fillId="0" borderId="39" xfId="61" applyFont="1" applyBorder="1" applyAlignment="1" applyProtection="1">
      <alignment horizontal="left"/>
      <protection/>
    </xf>
    <xf numFmtId="37" fontId="33" fillId="0" borderId="45" xfId="61" applyFont="1" applyBorder="1" applyAlignment="1" applyProtection="1">
      <alignment horizontal="left"/>
      <protection/>
    </xf>
    <xf numFmtId="37" fontId="33" fillId="0" borderId="30" xfId="61" applyFont="1" applyFill="1" applyBorder="1" applyAlignment="1" applyProtection="1">
      <alignment horizontal="left"/>
      <protection/>
    </xf>
    <xf numFmtId="37" fontId="33" fillId="0" borderId="33" xfId="61" applyFont="1" applyFill="1" applyBorder="1" applyAlignment="1" applyProtection="1">
      <alignment horizontal="left"/>
      <protection/>
    </xf>
    <xf numFmtId="14" fontId="117" fillId="0" borderId="19" xfId="64" applyNumberFormat="1" applyFont="1" applyBorder="1" applyAlignment="1" applyProtection="1">
      <alignment horizontal="center"/>
      <protection locked="0"/>
    </xf>
    <xf numFmtId="14" fontId="117" fillId="0" borderId="32" xfId="64" applyNumberFormat="1" applyFont="1" applyBorder="1" applyAlignment="1" applyProtection="1">
      <alignment horizontal="center"/>
      <protection locked="0"/>
    </xf>
    <xf numFmtId="14" fontId="117" fillId="0" borderId="24" xfId="64" applyNumberFormat="1" applyFont="1" applyBorder="1" applyAlignment="1" applyProtection="1">
      <alignment horizontal="center"/>
      <protection locked="0"/>
    </xf>
    <xf numFmtId="37" fontId="33" fillId="0" borderId="32" xfId="61" applyFont="1" applyBorder="1" applyAlignment="1">
      <alignment/>
      <protection/>
    </xf>
    <xf numFmtId="37" fontId="33" fillId="0" borderId="24" xfId="61" applyFont="1" applyBorder="1" applyAlignment="1">
      <alignment/>
      <protection/>
    </xf>
    <xf numFmtId="37" fontId="33" fillId="0" borderId="32" xfId="61" applyFont="1" applyFill="1" applyBorder="1" applyAlignment="1" applyProtection="1">
      <alignment/>
      <protection/>
    </xf>
    <xf numFmtId="37" fontId="33" fillId="0" borderId="24" xfId="61" applyFont="1" applyFill="1" applyBorder="1" applyAlignment="1" applyProtection="1">
      <alignment/>
      <protection/>
    </xf>
    <xf numFmtId="37" fontId="33" fillId="0" borderId="30" xfId="61" applyFont="1" applyBorder="1" applyAlignment="1">
      <alignment/>
      <protection/>
    </xf>
    <xf numFmtId="37" fontId="33" fillId="0" borderId="33" xfId="61" applyFont="1" applyBorder="1" applyAlignment="1">
      <alignment/>
      <protection/>
    </xf>
    <xf numFmtId="165" fontId="9" fillId="39" borderId="46" xfId="73" applyNumberFormat="1" applyFont="1" applyFill="1" applyBorder="1" applyAlignment="1" applyProtection="1">
      <alignment horizontal="center" vertical="center" wrapText="1"/>
      <protection/>
    </xf>
    <xf numFmtId="165" fontId="9" fillId="39" borderId="47" xfId="73" applyNumberFormat="1" applyFont="1" applyFill="1" applyBorder="1" applyAlignment="1" applyProtection="1">
      <alignment horizontal="center" vertical="center" wrapText="1"/>
      <protection/>
    </xf>
    <xf numFmtId="165" fontId="9" fillId="39" borderId="48" xfId="73" applyNumberFormat="1" applyFont="1" applyFill="1" applyBorder="1" applyAlignment="1" applyProtection="1">
      <alignment horizontal="center" vertical="center" wrapText="1"/>
      <protection/>
    </xf>
    <xf numFmtId="44" fontId="9" fillId="39" borderId="49" xfId="44" applyNumberFormat="1" applyFont="1" applyFill="1" applyBorder="1" applyAlignment="1" applyProtection="1">
      <alignment horizontal="center" vertical="center" wrapText="1"/>
      <protection/>
    </xf>
    <xf numFmtId="44" fontId="9" fillId="39" borderId="50" xfId="44" applyNumberFormat="1" applyFont="1" applyFill="1" applyBorder="1" applyAlignment="1" applyProtection="1">
      <alignment horizontal="center" vertical="center" wrapText="1"/>
      <protection/>
    </xf>
    <xf numFmtId="44" fontId="9" fillId="39" borderId="51" xfId="44" applyNumberFormat="1" applyFont="1" applyFill="1" applyBorder="1" applyAlignment="1" applyProtection="1">
      <alignment horizontal="center" vertical="center" wrapText="1"/>
      <protection/>
    </xf>
    <xf numFmtId="0" fontId="9" fillId="36" borderId="0" xfId="0" applyFont="1" applyFill="1" applyBorder="1" applyAlignment="1" applyProtection="1">
      <alignment horizontal="right" vertical="center" wrapText="1"/>
      <protection/>
    </xf>
    <xf numFmtId="0" fontId="27" fillId="36" borderId="17" xfId="0" applyFont="1" applyFill="1" applyBorder="1" applyAlignment="1">
      <alignment horizontal="center" vertical="center"/>
    </xf>
    <xf numFmtId="0" fontId="26" fillId="36" borderId="17" xfId="0" applyFont="1" applyFill="1" applyBorder="1" applyAlignment="1">
      <alignment vertical="center"/>
    </xf>
    <xf numFmtId="0" fontId="37" fillId="0" borderId="0" xfId="59" applyFont="1" applyFill="1" applyAlignment="1" applyProtection="1">
      <alignment horizontal="left" vertical="top" wrapText="1"/>
      <protection hidden="1"/>
    </xf>
    <xf numFmtId="0" fontId="14" fillId="0" borderId="0" xfId="53" applyFont="1" applyFill="1" applyAlignment="1" applyProtection="1">
      <alignment horizontal="left" vertical="top"/>
      <protection hidden="1"/>
    </xf>
    <xf numFmtId="0" fontId="2" fillId="0" borderId="0" xfId="59" applyFont="1" applyAlignment="1">
      <alignment horizontal="left" vertical="top" wrapText="1"/>
      <protection/>
    </xf>
    <xf numFmtId="0" fontId="29" fillId="0" borderId="0" xfId="54" applyFont="1" applyFill="1" applyAlignment="1" applyProtection="1">
      <alignment horizontal="left" vertical="top" wrapText="1"/>
      <protection hidden="1"/>
    </xf>
    <xf numFmtId="0" fontId="37" fillId="0" borderId="0" xfId="59" applyFont="1" applyFill="1" applyAlignment="1" applyProtection="1">
      <alignment horizontal="left"/>
      <protection hidden="1"/>
    </xf>
    <xf numFmtId="0" fontId="14" fillId="0" borderId="0" xfId="53" applyFont="1" applyFill="1" applyAlignment="1" applyProtection="1">
      <alignment horizontal="left"/>
      <protection hidden="1"/>
    </xf>
    <xf numFmtId="0" fontId="29" fillId="0" borderId="0" xfId="54" applyFont="1" applyFill="1" applyAlignment="1" applyProtection="1">
      <alignment horizontal="left" vertical="top" wrapText="1"/>
      <protection/>
    </xf>
    <xf numFmtId="0" fontId="14" fillId="0" borderId="0" xfId="53" applyFont="1" applyAlignment="1" applyProtection="1">
      <alignment horizontal="left"/>
      <protection/>
    </xf>
    <xf numFmtId="0" fontId="20" fillId="0" borderId="0" xfId="59" applyFont="1" applyFill="1" applyAlignment="1" applyProtection="1">
      <alignment horizontal="left" vertical="top" wrapText="1"/>
      <protection hidden="1"/>
    </xf>
    <xf numFmtId="0" fontId="18" fillId="0" borderId="0" xfId="54" applyFill="1" applyAlignment="1" applyProtection="1">
      <alignment/>
      <protection/>
    </xf>
    <xf numFmtId="0" fontId="102" fillId="0" borderId="0" xfId="54" applyFont="1" applyFill="1" applyAlignment="1" applyProtection="1">
      <alignment/>
      <protection/>
    </xf>
    <xf numFmtId="0" fontId="4" fillId="0" borderId="0" xfId="59" applyFont="1" applyFill="1" applyAlignment="1" applyProtection="1">
      <alignment horizontal="left" vertical="top" wrapText="1"/>
      <protection hidden="1"/>
    </xf>
    <xf numFmtId="0" fontId="118" fillId="0" borderId="0" xfId="53" applyFont="1" applyFill="1" applyAlignment="1" applyProtection="1">
      <alignment horizontal="left" vertical="top"/>
      <protection hidden="1"/>
    </xf>
    <xf numFmtId="0" fontId="15" fillId="0" borderId="0" xfId="59" applyFont="1" applyFill="1" applyAlignment="1" applyProtection="1">
      <alignment horizontal="left" vertical="center" wrapText="1"/>
      <protection hidden="1"/>
    </xf>
    <xf numFmtId="0" fontId="4" fillId="0" borderId="0" xfId="59" applyFill="1" applyAlignment="1" applyProtection="1">
      <alignment horizontal="left" vertical="top" wrapText="1"/>
      <protection hidden="1"/>
    </xf>
    <xf numFmtId="0" fontId="4" fillId="0" borderId="0" xfId="54" applyFont="1" applyFill="1" applyAlignment="1" applyProtection="1">
      <alignment horizontal="left" vertical="top" wrapText="1"/>
      <protection hidden="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eneral"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3" xfId="61"/>
    <cellStyle name="Normal 3 2" xfId="62"/>
    <cellStyle name="Normal 3 3" xfId="63"/>
    <cellStyle name="Normal 4" xfId="64"/>
    <cellStyle name="Normal 4 2" xfId="65"/>
    <cellStyle name="Normal 4 3" xfId="66"/>
    <cellStyle name="Normal 5" xfId="67"/>
    <cellStyle name="Normal 6" xfId="68"/>
    <cellStyle name="Normal 7" xfId="69"/>
    <cellStyle name="Normal 8" xfId="70"/>
    <cellStyle name="Normal 9" xfId="71"/>
    <cellStyle name="Normal_CA237FC 03-06 Rev01-30-07 (Email Address)" xfId="72"/>
    <cellStyle name="Normal_DFA256 FED 98-99" xfId="73"/>
    <cellStyle name="Normal_DFA296 Validation Rule TN100203" xfId="74"/>
    <cellStyle name="Note" xfId="75"/>
    <cellStyle name="Output" xfId="76"/>
    <cellStyle name="Percent" xfId="77"/>
    <cellStyle name="Title" xfId="78"/>
    <cellStyle name="Total" xfId="79"/>
    <cellStyle name="Warning Text" xfId="80"/>
  </cellStyles>
  <dxfs count="79">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b/>
        <i val="0"/>
        <color rgb="FFFFFF00"/>
      </font>
      <fill>
        <patternFill>
          <fgColor indexed="64"/>
          <bgColor rgb="FFFF0000"/>
        </patternFill>
      </fill>
    </dxf>
    <dxf>
      <font>
        <color rgb="FF006100"/>
      </font>
      <fill>
        <patternFill>
          <bgColor rgb="FFC6EFCE"/>
        </patternFill>
      </fill>
    </dxf>
    <dxf>
      <font>
        <color rgb="FF9C0006"/>
      </font>
      <fill>
        <patternFill>
          <bgColor rgb="FFFFC7CE"/>
        </patternFill>
      </fill>
    </dxf>
    <dxf>
      <fill>
        <patternFill>
          <bgColor theme="1"/>
        </patternFill>
      </fill>
    </dxf>
    <dxf>
      <font>
        <b/>
        <i val="0"/>
        <color rgb="FFFF0000"/>
      </font>
      <fill>
        <patternFill>
          <bgColor rgb="FFFFFF00"/>
        </patternFill>
      </fill>
    </dxf>
    <dxf>
      <font>
        <b/>
        <i val="0"/>
        <color rgb="FFFFFF00"/>
      </font>
      <fill>
        <patternFill>
          <bgColor rgb="FFFF0000"/>
        </patternFill>
      </fill>
    </dxf>
    <dxf>
      <fill>
        <patternFill>
          <bgColor theme="1"/>
        </patternFill>
      </fill>
    </dxf>
    <dxf>
      <font>
        <color theme="1"/>
      </font>
      <fill>
        <patternFill>
          <bgColor theme="0"/>
        </patternFill>
      </fill>
    </dxf>
    <dxf>
      <font>
        <color theme="1"/>
      </font>
      <fill>
        <patternFill>
          <bgColor theme="0"/>
        </patternFill>
      </fill>
      <border/>
    </dxf>
    <dxf>
      <font>
        <b/>
        <i val="0"/>
        <color rgb="FFFFFF00"/>
      </font>
      <fill>
        <patternFill>
          <bgColor rgb="FFFF0000"/>
        </patternFill>
      </fill>
      <border/>
    </dxf>
    <dxf>
      <font>
        <b/>
        <i val="0"/>
        <color rgb="FFFF0000"/>
      </font>
      <fill>
        <patternFill>
          <bgColor rgb="FFFFFF00"/>
        </patternFill>
      </fill>
      <border/>
    </dxf>
    <dxf>
      <font>
        <color rgb="FF9C0006"/>
      </font>
      <fill>
        <patternFill>
          <bgColor rgb="FFFFC7CE"/>
        </patternFill>
      </fill>
      <border/>
    </dxf>
    <dxf>
      <font>
        <color rgb="FF006100"/>
      </font>
      <fill>
        <patternFill>
          <bgColor rgb="FFC6EFCE"/>
        </patternFill>
      </fill>
      <border/>
    </dxf>
    <dxf>
      <font>
        <b/>
        <i val="0"/>
        <color rgb="FFFFFF00"/>
      </font>
      <fill>
        <patternFill>
          <fgColor indexed="64"/>
          <bgColor rgb="FFFF0000"/>
        </patternFill>
      </fill>
      <border/>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8F Jul05 Co-by-Co'!A1" /><Relationship Id="rId2" Type="http://schemas.openxmlformats.org/officeDocument/2006/relationships/hyperlink" Target="#Validations!A1" /><Relationship Id="rId3" Type="http://schemas.openxmlformats.org/officeDocument/2006/relationships/hyperlink" Target="http://www.cdss.ca.gov/dssdb/res/TechSupport/DSSDBAutomatedFormsEmailSubmission.pdf" TargetMode="External" /><Relationship Id="rId4" Type="http://schemas.openxmlformats.org/officeDocument/2006/relationships/hyperlink" Target="http://www.cdss.ca.gov/dssdb/res/TechSupport/DSSDBAutomatedFormsTechnicalAssistance.pdf" TargetMode="External" /><Relationship Id="rId5" Type="http://schemas.openxmlformats.org/officeDocument/2006/relationships/hyperlink" Target="#'ACL''s'!A1" /><Relationship Id="rId6" Type="http://schemas.openxmlformats.org/officeDocument/2006/relationships/hyperlink" Target="http://www.cdss.ca.gov/Portals/9/ACL/2017/17-07E2.pdf?ver=2018-01-19-114312-400" TargetMode="External" /><Relationship Id="rId7" Type="http://schemas.openxmlformats.org/officeDocument/2006/relationships/hyperlink" Target="mailto:admCA237FC@dss.ca.gov?subject=CA%20237%20FC%20(FORM/INSTRUCTIONS%20QUESTION)" TargetMode="External" /><Relationship Id="rId8" Type="http://schemas.openxmlformats.org/officeDocument/2006/relationships/hyperlink" Target="#'Report Form'!B2" /><Relationship Id="rId9" Type="http://schemas.openxmlformats.org/officeDocument/2006/relationships/hyperlink" Target="#'Quick Links'!A1" /><Relationship Id="rId10" Type="http://schemas.openxmlformats.org/officeDocument/2006/relationships/hyperlink" Target="#'358F Jul05 Co-by-Co'!A1" /></Relationships>
</file>

<file path=xl/drawings/_rels/drawing2.xml.rels><?xml version="1.0" encoding="utf-8" standalone="yes"?><Relationships xmlns="http://schemas.openxmlformats.org/package/2006/relationships"><Relationship Id="rId1" Type="http://schemas.openxmlformats.org/officeDocument/2006/relationships/hyperlink" Target="#'Report Form'!B2" /><Relationship Id="rId2" Type="http://schemas.openxmlformats.org/officeDocument/2006/relationships/hyperlink" Target="#Validations!A1" /><Relationship Id="rId3" Type="http://schemas.openxmlformats.org/officeDocument/2006/relationships/hyperlink" Target="http://www.cdss.ca.gov/dssdb/res/TechSupport/DSSDBAutomatedFormsEmailSubmission.pdf" TargetMode="External" /><Relationship Id="rId4" Type="http://schemas.openxmlformats.org/officeDocument/2006/relationships/hyperlink" Target="http://www.cdss.ca.gov/dssdb/res/TechSupport/DSSDBAutomatedFormsTechnicalAssistance.pdf" TargetMode="External" /><Relationship Id="rId5" Type="http://schemas.openxmlformats.org/officeDocument/2006/relationships/hyperlink" Target="#'ACL''s'!B2" /><Relationship Id="rId6" Type="http://schemas.openxmlformats.org/officeDocument/2006/relationships/hyperlink" Target="#'Quick Links'!B2" /></Relationships>
</file>

<file path=xl/drawings/_rels/drawing3.xml.rels><?xml version="1.0" encoding="utf-8" standalone="yes"?><Relationships xmlns="http://schemas.openxmlformats.org/package/2006/relationships"><Relationship Id="rId1" Type="http://schemas.openxmlformats.org/officeDocument/2006/relationships/hyperlink" Target="#'Report Form'!B2" /><Relationship Id="rId2" Type="http://schemas.openxmlformats.org/officeDocument/2006/relationships/hyperlink" Target="http://www.cdss.ca.gov/Portals/9/ACL/2017/17-07E2.pdf?ver=2018-01-19-114312-400" TargetMode="External" /><Relationship Id="rId3" Type="http://schemas.openxmlformats.org/officeDocument/2006/relationships/hyperlink" Target="http://www.cdss.ca.gov/Portals/9/DSSDB/Validations/CA237FCValidationsDec17.pdf" TargetMode="External" /><Relationship Id="rId4" Type="http://schemas.openxmlformats.org/officeDocument/2006/relationships/hyperlink" Target="http://www.cdss.ca.gov/dssdb/res/TechSupport/DSSDBAutomatedFormsEmailSubmission.pdf" TargetMode="External" /><Relationship Id="rId5" Type="http://schemas.openxmlformats.org/officeDocument/2006/relationships/hyperlink" Target="http://www.cdss.ca.gov/dssdb/res/TechSupport/DSSDBAutomatedFormsTechnicalAssistance.pdf" TargetMode="External" /><Relationship Id="rId6" Type="http://schemas.openxmlformats.org/officeDocument/2006/relationships/hyperlink" Target="#'ACL''s'!B2" /><Relationship Id="rId7" Type="http://schemas.openxmlformats.org/officeDocument/2006/relationships/hyperlink" Target="http://www.cdss.ca.gov/Portals/9/ACL/2017/17-07E2.pdf?ver=2018-01-19-114312-400"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cdss.ca.gov/lettersnotices/PG931.htm" TargetMode="External" /><Relationship Id="rId2" Type="http://schemas.openxmlformats.org/officeDocument/2006/relationships/hyperlink" Target="http://www.cdss.ca.gov/lettersnotices/PG1011.htm" TargetMode="External" /><Relationship Id="rId3" Type="http://schemas.openxmlformats.org/officeDocument/2006/relationships/hyperlink" Target="#'Report Form'!B2" /><Relationship Id="rId4" Type="http://schemas.openxmlformats.org/officeDocument/2006/relationships/hyperlink" Target="#'ACL''s'!B2" /><Relationship Id="rId5" Type="http://schemas.openxmlformats.org/officeDocument/2006/relationships/hyperlink" Target="#Validations!A1" /><Relationship Id="rId6" Type="http://schemas.openxmlformats.org/officeDocument/2006/relationships/hyperlink" Target="http://www.cdss.ca.gov/dssdb/res/TechSupport/DSSDBAutomatedFormsEmailSubmission.pdf" TargetMode="External" /><Relationship Id="rId7" Type="http://schemas.openxmlformats.org/officeDocument/2006/relationships/hyperlink" Target="http://www.cdss.ca.gov/dssdb/res/TechSupport/DSSDBAutomatedFormsTechnicalAssistance.pdf" TargetMode="External" /><Relationship Id="rId8" Type="http://schemas.openxmlformats.org/officeDocument/2006/relationships/hyperlink" Target="http://www.cdss.ca.gov/Portals/9/ACL/2017/17-07E2.pdf?ver=2018-01-19-114312-400" TargetMode="External" /><Relationship Id="rId9" Type="http://schemas.openxmlformats.org/officeDocument/2006/relationships/hyperlink" Target="#'Quick Links'!B2" /></Relationships>
</file>

<file path=xl/drawings/_rels/drawing5.xml.rels><?xml version="1.0" encoding="utf-8" standalone="yes"?><Relationships xmlns="http://schemas.openxmlformats.org/package/2006/relationships"><Relationship Id="rId1" Type="http://schemas.openxmlformats.org/officeDocument/2006/relationships/hyperlink" Target="#'Report Form'!B2" /><Relationship Id="rId2" Type="http://schemas.openxmlformats.org/officeDocument/2006/relationships/hyperlink" Target="http://www.cdss.ca.gov/dssdb/res/TechSupport/DSSDBAutomatedFormsEmailSubmission.pdf" TargetMode="External" /><Relationship Id="rId3" Type="http://schemas.openxmlformats.org/officeDocument/2006/relationships/hyperlink" Target="http://www.cdss.ca.gov/dssdb/res/TechSupport/DSSDBAutomatedFormsTechnicalAssistance.pdf" TargetMode="External" /><Relationship Id="rId4" Type="http://schemas.openxmlformats.org/officeDocument/2006/relationships/hyperlink" Target="#'Quick Links'!B2" /><Relationship Id="rId5" Type="http://schemas.openxmlformats.org/officeDocument/2006/relationships/hyperlink" Target="#Validations!B2" /><Relationship Id="rId6" Type="http://schemas.openxmlformats.org/officeDocument/2006/relationships/hyperlink" Target="http://www.cdss.ca.gov/Portals/9/ACL/2017/17-07E2.pdf?ver=2018-01-19-114312-40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8</xdr:row>
      <xdr:rowOff>85725</xdr:rowOff>
    </xdr:from>
    <xdr:to>
      <xdr:col>17</xdr:col>
      <xdr:colOff>285750</xdr:colOff>
      <xdr:row>9</xdr:row>
      <xdr:rowOff>9525</xdr:rowOff>
    </xdr:to>
    <xdr:sp>
      <xdr:nvSpPr>
        <xdr:cNvPr id="1" name="Rectangle 51">
          <a:hlinkClick r:id="rId1"/>
        </xdr:cNvPr>
        <xdr:cNvSpPr>
          <a:spLocks/>
        </xdr:cNvSpPr>
      </xdr:nvSpPr>
      <xdr:spPr>
        <a:xfrm>
          <a:off x="4724400" y="1628775"/>
          <a:ext cx="200025" cy="419100"/>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0</xdr:colOff>
      <xdr:row>0</xdr:row>
      <xdr:rowOff>0</xdr:rowOff>
    </xdr:from>
    <xdr:to>
      <xdr:col>1</xdr:col>
      <xdr:colOff>0</xdr:colOff>
      <xdr:row>58</xdr:row>
      <xdr:rowOff>9525</xdr:rowOff>
    </xdr:to>
    <xdr:sp>
      <xdr:nvSpPr>
        <xdr:cNvPr id="2" name="Rectangle 120"/>
        <xdr:cNvSpPr>
          <a:spLocks/>
        </xdr:cNvSpPr>
      </xdr:nvSpPr>
      <xdr:spPr>
        <a:xfrm>
          <a:off x="0" y="0"/>
          <a:ext cx="1362075" cy="15459075"/>
        </a:xfrm>
        <a:prstGeom prst="rect">
          <a:avLst/>
        </a:prstGeom>
        <a:gradFill rotWithShape="1">
          <a:gsLst>
            <a:gs pos="0">
              <a:srgbClr val="5E4776"/>
            </a:gs>
            <a:gs pos="50000">
              <a:srgbClr val="CC99FF"/>
            </a:gs>
            <a:gs pos="100000">
              <a:srgbClr val="5E4776"/>
            </a:gs>
          </a:gsLst>
          <a:lin ang="0" scaled="1"/>
        </a:gra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0</xdr:colOff>
      <xdr:row>0</xdr:row>
      <xdr:rowOff>0</xdr:rowOff>
    </xdr:from>
    <xdr:to>
      <xdr:col>31</xdr:col>
      <xdr:colOff>123825</xdr:colOff>
      <xdr:row>0</xdr:row>
      <xdr:rowOff>609600</xdr:rowOff>
    </xdr:to>
    <xdr:sp>
      <xdr:nvSpPr>
        <xdr:cNvPr id="3" name="Rectangle 121"/>
        <xdr:cNvSpPr>
          <a:spLocks/>
        </xdr:cNvSpPr>
      </xdr:nvSpPr>
      <xdr:spPr>
        <a:xfrm>
          <a:off x="0" y="0"/>
          <a:ext cx="12125325" cy="609600"/>
        </a:xfrm>
        <a:prstGeom prst="rect">
          <a:avLst/>
        </a:prstGeom>
        <a:gradFill rotWithShape="1">
          <a:gsLst>
            <a:gs pos="0">
              <a:srgbClr val="5E4776"/>
            </a:gs>
            <a:gs pos="50000">
              <a:srgbClr val="CC99FF"/>
            </a:gs>
            <a:gs pos="100000">
              <a:srgbClr val="5E4776"/>
            </a:gs>
          </a:gsLst>
          <a:lin ang="5400000" scaled="1"/>
        </a:gradFill>
        <a:ln w="9525" cmpd="sng">
          <a:noFill/>
        </a:ln>
      </xdr:spPr>
      <xdr:txBody>
        <a:bodyPr vertOverflow="clip" wrap="square"/>
        <a:p>
          <a:pPr algn="l">
            <a:defRPr/>
          </a:pPr>
          <a:r>
            <a:rPr lang="en-US" cap="none" u="none" baseline="0">
              <a:latin typeface="Geneva"/>
              <a:ea typeface="Geneva"/>
              <a:cs typeface="Geneva"/>
            </a:rPr>
            <a:t/>
          </a:r>
        </a:p>
      </xdr:txBody>
    </xdr:sp>
    <xdr:clientData fLocksWithSheet="0" fPrintsWithSheet="0"/>
  </xdr:twoCellAnchor>
  <xdr:twoCellAnchor editAs="absolute">
    <xdr:from>
      <xdr:col>20</xdr:col>
      <xdr:colOff>123825</xdr:colOff>
      <xdr:row>0</xdr:row>
      <xdr:rowOff>409575</xdr:rowOff>
    </xdr:from>
    <xdr:to>
      <xdr:col>22</xdr:col>
      <xdr:colOff>390525</xdr:colOff>
      <xdr:row>0</xdr:row>
      <xdr:rowOff>571500</xdr:rowOff>
    </xdr:to>
    <xdr:sp macro="[0]!Email_Report">
      <xdr:nvSpPr>
        <xdr:cNvPr id="4" name="AutoShape 122"/>
        <xdr:cNvSpPr>
          <a:spLocks/>
        </xdr:cNvSpPr>
      </xdr:nvSpPr>
      <xdr:spPr>
        <a:xfrm>
          <a:off x="5991225" y="409575"/>
          <a:ext cx="1209675" cy="161925"/>
        </a:xfrm>
        <a:prstGeom prst="flowChartAlternateProcess">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rPr>
            <a:t>EMAIL REPORT</a:t>
          </a:r>
        </a:p>
      </xdr:txBody>
    </xdr:sp>
    <xdr:clientData/>
  </xdr:twoCellAnchor>
  <xdr:twoCellAnchor editAs="absolute">
    <xdr:from>
      <xdr:col>12</xdr:col>
      <xdr:colOff>600075</xdr:colOff>
      <xdr:row>0</xdr:row>
      <xdr:rowOff>409575</xdr:rowOff>
    </xdr:from>
    <xdr:to>
      <xdr:col>16</xdr:col>
      <xdr:colOff>228600</xdr:colOff>
      <xdr:row>0</xdr:row>
      <xdr:rowOff>571500</xdr:rowOff>
    </xdr:to>
    <xdr:sp macro="[0]!CircleInvalidClick">
      <xdr:nvSpPr>
        <xdr:cNvPr id="5" name="AutoShape 123"/>
        <xdr:cNvSpPr>
          <a:spLocks/>
        </xdr:cNvSpPr>
      </xdr:nvSpPr>
      <xdr:spPr>
        <a:xfrm>
          <a:off x="2638425" y="409575"/>
          <a:ext cx="1552575" cy="161925"/>
        </a:xfrm>
        <a:prstGeom prst="flowChartAlternateProcess">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rPr>
            <a:t>CHECK YOUR ANSWERS</a:t>
          </a:r>
        </a:p>
      </xdr:txBody>
    </xdr:sp>
    <xdr:clientData/>
  </xdr:twoCellAnchor>
  <xdr:twoCellAnchor editAs="absolute">
    <xdr:from>
      <xdr:col>16</xdr:col>
      <xdr:colOff>390525</xdr:colOff>
      <xdr:row>0</xdr:row>
      <xdr:rowOff>409575</xdr:rowOff>
    </xdr:from>
    <xdr:to>
      <xdr:col>19</xdr:col>
      <xdr:colOff>238125</xdr:colOff>
      <xdr:row>0</xdr:row>
      <xdr:rowOff>571500</xdr:rowOff>
    </xdr:to>
    <xdr:sp macro="[0]!ClearCirclesClick">
      <xdr:nvSpPr>
        <xdr:cNvPr id="6" name="AutoShape 124"/>
        <xdr:cNvSpPr>
          <a:spLocks/>
        </xdr:cNvSpPr>
      </xdr:nvSpPr>
      <xdr:spPr>
        <a:xfrm>
          <a:off x="4352925" y="409575"/>
          <a:ext cx="1466850" cy="161925"/>
        </a:xfrm>
        <a:prstGeom prst="flowChartAlternateProcess">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rPr>
            <a:t>CLEAR RED CIRCLES</a:t>
          </a:r>
        </a:p>
      </xdr:txBody>
    </xdr:sp>
    <xdr:clientData/>
  </xdr:twoCellAnchor>
  <xdr:twoCellAnchor editAs="absolute">
    <xdr:from>
      <xdr:col>19</xdr:col>
      <xdr:colOff>0</xdr:colOff>
      <xdr:row>0</xdr:row>
      <xdr:rowOff>104775</xdr:rowOff>
    </xdr:from>
    <xdr:to>
      <xdr:col>22</xdr:col>
      <xdr:colOff>66675</xdr:colOff>
      <xdr:row>0</xdr:row>
      <xdr:rowOff>295275</xdr:rowOff>
    </xdr:to>
    <xdr:sp>
      <xdr:nvSpPr>
        <xdr:cNvPr id="7" name="AutoShape 128">
          <a:hlinkClick r:id="rId2"/>
        </xdr:cNvPr>
        <xdr:cNvSpPr>
          <a:spLocks/>
        </xdr:cNvSpPr>
      </xdr:nvSpPr>
      <xdr:spPr>
        <a:xfrm>
          <a:off x="5581650" y="104775"/>
          <a:ext cx="1295400" cy="19050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Validation Rules</a:t>
          </a:r>
        </a:p>
      </xdr:txBody>
    </xdr:sp>
    <xdr:clientData/>
  </xdr:twoCellAnchor>
  <xdr:twoCellAnchor editAs="absolute">
    <xdr:from>
      <xdr:col>26</xdr:col>
      <xdr:colOff>19050</xdr:colOff>
      <xdr:row>0</xdr:row>
      <xdr:rowOff>104775</xdr:rowOff>
    </xdr:from>
    <xdr:to>
      <xdr:col>28</xdr:col>
      <xdr:colOff>142875</xdr:colOff>
      <xdr:row>0</xdr:row>
      <xdr:rowOff>295275</xdr:rowOff>
    </xdr:to>
    <xdr:sp>
      <xdr:nvSpPr>
        <xdr:cNvPr id="8" name="AutoShape 129">
          <a:hlinkClick r:id="rId3"/>
        </xdr:cNvPr>
        <xdr:cNvSpPr>
          <a:spLocks/>
        </xdr:cNvSpPr>
      </xdr:nvSpPr>
      <xdr:spPr>
        <a:xfrm>
          <a:off x="8829675" y="104775"/>
          <a:ext cx="1076325" cy="19050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E-mail Options</a:t>
          </a:r>
        </a:p>
      </xdr:txBody>
    </xdr:sp>
    <xdr:clientData/>
  </xdr:twoCellAnchor>
  <xdr:twoCellAnchor editAs="absolute">
    <xdr:from>
      <xdr:col>28</xdr:col>
      <xdr:colOff>276225</xdr:colOff>
      <xdr:row>0</xdr:row>
      <xdr:rowOff>104775</xdr:rowOff>
    </xdr:from>
    <xdr:to>
      <xdr:col>30</xdr:col>
      <xdr:colOff>666750</xdr:colOff>
      <xdr:row>0</xdr:row>
      <xdr:rowOff>295275</xdr:rowOff>
    </xdr:to>
    <xdr:sp>
      <xdr:nvSpPr>
        <xdr:cNvPr id="9" name="AutoShape 130">
          <a:hlinkClick r:id="rId4"/>
        </xdr:cNvPr>
        <xdr:cNvSpPr>
          <a:spLocks/>
        </xdr:cNvSpPr>
      </xdr:nvSpPr>
      <xdr:spPr>
        <a:xfrm>
          <a:off x="10039350" y="104775"/>
          <a:ext cx="1619250" cy="19050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900" b="1" i="0" u="sng" baseline="0">
              <a:solidFill>
                <a:srgbClr val="FFFF00"/>
              </a:solidFill>
            </a:rPr>
            <a:t>System Requirements</a:t>
          </a:r>
        </a:p>
      </xdr:txBody>
    </xdr:sp>
    <xdr:clientData/>
  </xdr:twoCellAnchor>
  <xdr:twoCellAnchor editAs="absolute">
    <xdr:from>
      <xdr:col>22</xdr:col>
      <xdr:colOff>209550</xdr:colOff>
      <xdr:row>0</xdr:row>
      <xdr:rowOff>104775</xdr:rowOff>
    </xdr:from>
    <xdr:to>
      <xdr:col>22</xdr:col>
      <xdr:colOff>742950</xdr:colOff>
      <xdr:row>0</xdr:row>
      <xdr:rowOff>295275</xdr:rowOff>
    </xdr:to>
    <xdr:sp>
      <xdr:nvSpPr>
        <xdr:cNvPr id="10" name="AutoShape 138">
          <a:hlinkClick r:id="rId5"/>
        </xdr:cNvPr>
        <xdr:cNvSpPr>
          <a:spLocks/>
        </xdr:cNvSpPr>
      </xdr:nvSpPr>
      <xdr:spPr>
        <a:xfrm>
          <a:off x="7019925" y="104775"/>
          <a:ext cx="533400" cy="19050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ACLs</a:t>
          </a:r>
        </a:p>
      </xdr:txBody>
    </xdr:sp>
    <xdr:clientData/>
  </xdr:twoCellAnchor>
  <xdr:twoCellAnchor editAs="absolute">
    <xdr:from>
      <xdr:col>15</xdr:col>
      <xdr:colOff>133350</xdr:colOff>
      <xdr:row>0</xdr:row>
      <xdr:rowOff>104775</xdr:rowOff>
    </xdr:from>
    <xdr:to>
      <xdr:col>18</xdr:col>
      <xdr:colOff>514350</xdr:colOff>
      <xdr:row>0</xdr:row>
      <xdr:rowOff>295275</xdr:rowOff>
    </xdr:to>
    <xdr:sp>
      <xdr:nvSpPr>
        <xdr:cNvPr id="11" name="AutoShape 141">
          <a:hlinkClick r:id="rId6"/>
        </xdr:cNvPr>
        <xdr:cNvSpPr>
          <a:spLocks/>
        </xdr:cNvSpPr>
      </xdr:nvSpPr>
      <xdr:spPr>
        <a:xfrm>
          <a:off x="3810000" y="104775"/>
          <a:ext cx="1628775" cy="19050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Report Instructions</a:t>
          </a:r>
        </a:p>
      </xdr:txBody>
    </xdr:sp>
    <xdr:clientData/>
  </xdr:twoCellAnchor>
  <xdr:twoCellAnchor editAs="absolute">
    <xdr:from>
      <xdr:col>29</xdr:col>
      <xdr:colOff>238125</xdr:colOff>
      <xdr:row>0</xdr:row>
      <xdr:rowOff>438150</xdr:rowOff>
    </xdr:from>
    <xdr:to>
      <xdr:col>30</xdr:col>
      <xdr:colOff>666750</xdr:colOff>
      <xdr:row>0</xdr:row>
      <xdr:rowOff>600075</xdr:rowOff>
    </xdr:to>
    <xdr:sp macro="[0]!Refresh">
      <xdr:nvSpPr>
        <xdr:cNvPr id="12" name="AutoShape 142"/>
        <xdr:cNvSpPr>
          <a:spLocks/>
        </xdr:cNvSpPr>
      </xdr:nvSpPr>
      <xdr:spPr>
        <a:xfrm>
          <a:off x="10934700" y="438150"/>
          <a:ext cx="723900" cy="161925"/>
        </a:xfrm>
        <a:prstGeom prst="flowChartAlternateProcess">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rPr>
            <a:t>REFRESH</a:t>
          </a:r>
        </a:p>
      </xdr:txBody>
    </xdr:sp>
    <xdr:clientData/>
  </xdr:twoCellAnchor>
  <xdr:twoCellAnchor editAs="absolute">
    <xdr:from>
      <xdr:col>0</xdr:col>
      <xdr:colOff>47625</xdr:colOff>
      <xdr:row>1</xdr:row>
      <xdr:rowOff>76200</xdr:rowOff>
    </xdr:from>
    <xdr:to>
      <xdr:col>0</xdr:col>
      <xdr:colOff>1323975</xdr:colOff>
      <xdr:row>6</xdr:row>
      <xdr:rowOff>9525</xdr:rowOff>
    </xdr:to>
    <xdr:sp>
      <xdr:nvSpPr>
        <xdr:cNvPr id="13" name="Text Box 90">
          <a:hlinkClick r:id="rId7"/>
        </xdr:cNvPr>
        <xdr:cNvSpPr txBox="1">
          <a:spLocks noChangeArrowheads="1"/>
        </xdr:cNvSpPr>
      </xdr:nvSpPr>
      <xdr:spPr>
        <a:xfrm>
          <a:off x="47625" y="685800"/>
          <a:ext cx="1276350" cy="600075"/>
        </a:xfrm>
        <a:prstGeom prst="rect">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0" i="0" u="sng" baseline="0">
              <a:solidFill>
                <a:srgbClr val="0000FF"/>
              </a:solidFill>
              <a:latin typeface="Arial"/>
              <a:ea typeface="Arial"/>
              <a:cs typeface="Arial"/>
            </a:rPr>
            <a:t>Contact Us for
</a:t>
          </a:r>
          <a:r>
            <a:rPr lang="en-US" cap="none" sz="800" b="0" i="0" u="sng" baseline="0">
              <a:solidFill>
                <a:srgbClr val="0000FF"/>
              </a:solidFill>
              <a:latin typeface="Arial"/>
              <a:ea typeface="Arial"/>
              <a:cs typeface="Arial"/>
            </a:rPr>
            <a:t>Questions about</a:t>
          </a:r>
          <a:r>
            <a:rPr lang="en-US" cap="none" sz="800" b="0" i="0" u="sng" baseline="0">
              <a:solidFill>
                <a:srgbClr val="0000FF"/>
              </a:solidFill>
              <a:latin typeface="Arial"/>
              <a:ea typeface="Arial"/>
              <a:cs typeface="Arial"/>
            </a:rPr>
            <a:t> the Form or Instructions</a:t>
          </a:r>
          <a:r>
            <a:rPr lang="en-US" cap="none" sz="800" b="0" i="0" u="sng" baseline="0">
              <a:solidFill>
                <a:srgbClr val="0000FF"/>
              </a:solidFill>
              <a:latin typeface="Arial"/>
              <a:ea typeface="Arial"/>
              <a:cs typeface="Arial"/>
            </a:rPr>
            <a:t> 
</a:t>
          </a:r>
          <a:r>
            <a:rPr lang="en-US" cap="none" sz="800" b="0" i="0" u="sng" baseline="0">
              <a:solidFill>
                <a:srgbClr val="0000FF"/>
              </a:solidFill>
              <a:latin typeface="Arial"/>
              <a:ea typeface="Arial"/>
              <a:cs typeface="Arial"/>
            </a:rPr>
            <a:t>(Outlook Required)</a:t>
          </a:r>
        </a:p>
      </xdr:txBody>
    </xdr:sp>
    <xdr:clientData/>
  </xdr:twoCellAnchor>
  <xdr:twoCellAnchor editAs="absolute">
    <xdr:from>
      <xdr:col>12</xdr:col>
      <xdr:colOff>600075</xdr:colOff>
      <xdr:row>0</xdr:row>
      <xdr:rowOff>104775</xdr:rowOff>
    </xdr:from>
    <xdr:to>
      <xdr:col>15</xdr:col>
      <xdr:colOff>0</xdr:colOff>
      <xdr:row>0</xdr:row>
      <xdr:rowOff>295275</xdr:rowOff>
    </xdr:to>
    <xdr:sp>
      <xdr:nvSpPr>
        <xdr:cNvPr id="14" name="AutoShape 78">
          <a:hlinkClick r:id="rId8"/>
        </xdr:cNvPr>
        <xdr:cNvSpPr>
          <a:spLocks/>
        </xdr:cNvSpPr>
      </xdr:nvSpPr>
      <xdr:spPr>
        <a:xfrm>
          <a:off x="2638425" y="104775"/>
          <a:ext cx="1038225" cy="190500"/>
        </a:xfrm>
        <a:prstGeom prst="flowChartAlternateProcess">
          <a:avLst/>
        </a:prstGeom>
        <a:gradFill rotWithShape="1">
          <a:gsLst>
            <a:gs pos="0">
              <a:srgbClr val="767600"/>
            </a:gs>
            <a:gs pos="100000">
              <a:srgbClr val="FFFF00"/>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rPr>
            <a:t>Report Form</a:t>
          </a:r>
        </a:p>
      </xdr:txBody>
    </xdr:sp>
    <xdr:clientData/>
  </xdr:twoCellAnchor>
  <xdr:twoCellAnchor editAs="absolute">
    <xdr:from>
      <xdr:col>23</xdr:col>
      <xdr:colOff>133350</xdr:colOff>
      <xdr:row>0</xdr:row>
      <xdr:rowOff>104775</xdr:rowOff>
    </xdr:from>
    <xdr:to>
      <xdr:col>25</xdr:col>
      <xdr:colOff>190500</xdr:colOff>
      <xdr:row>0</xdr:row>
      <xdr:rowOff>295275</xdr:rowOff>
    </xdr:to>
    <xdr:sp>
      <xdr:nvSpPr>
        <xdr:cNvPr id="15" name="AutoShape 10">
          <a:hlinkClick r:id="rId9"/>
        </xdr:cNvPr>
        <xdr:cNvSpPr>
          <a:spLocks/>
        </xdr:cNvSpPr>
      </xdr:nvSpPr>
      <xdr:spPr>
        <a:xfrm>
          <a:off x="7696200" y="104775"/>
          <a:ext cx="1009650" cy="19050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Quick Links</a:t>
          </a:r>
        </a:p>
      </xdr:txBody>
    </xdr:sp>
    <xdr:clientData/>
  </xdr:twoCellAnchor>
  <xdr:oneCellAnchor>
    <xdr:from>
      <xdr:col>0</xdr:col>
      <xdr:colOff>95250</xdr:colOff>
      <xdr:row>0</xdr:row>
      <xdr:rowOff>390525</xdr:rowOff>
    </xdr:from>
    <xdr:ext cx="1219200" cy="161925"/>
    <xdr:sp>
      <xdr:nvSpPr>
        <xdr:cNvPr id="16" name="Text Box 139"/>
        <xdr:cNvSpPr txBox="1">
          <a:spLocks noChangeArrowheads="1"/>
        </xdr:cNvSpPr>
      </xdr:nvSpPr>
      <xdr:spPr>
        <a:xfrm>
          <a:off x="95250" y="390525"/>
          <a:ext cx="1219200" cy="161925"/>
        </a:xfrm>
        <a:prstGeom prst="rect">
          <a:avLst/>
        </a:prstGeom>
        <a:noFill/>
        <a:ln w="9525" cmpd="sng">
          <a:noFill/>
        </a:ln>
      </xdr:spPr>
      <xdr:txBody>
        <a:bodyPr vertOverflow="clip" wrap="square" lIns="27432" tIns="22860" rIns="0" bIns="0"/>
        <a:p>
          <a:pPr algn="ctr">
            <a:defRPr/>
          </a:pPr>
          <a:r>
            <a:rPr lang="en-US" cap="none" sz="900" b="1" i="1" u="none" baseline="0">
              <a:solidFill>
                <a:srgbClr val="FFFF00"/>
              </a:solidFill>
            </a:rPr>
            <a:t>Updated 5/29/18</a:t>
          </a:r>
        </a:p>
      </xdr:txBody>
    </xdr:sp>
    <xdr:clientData/>
  </xdr:oneCellAnchor>
  <xdr:twoCellAnchor>
    <xdr:from>
      <xdr:col>0</xdr:col>
      <xdr:colOff>200025</xdr:colOff>
      <xdr:row>0</xdr:row>
      <xdr:rowOff>133350</xdr:rowOff>
    </xdr:from>
    <xdr:to>
      <xdr:col>0</xdr:col>
      <xdr:colOff>466725</xdr:colOff>
      <xdr:row>0</xdr:row>
      <xdr:rowOff>342900</xdr:rowOff>
    </xdr:to>
    <xdr:sp macro="[0]!CountyByCountClick">
      <xdr:nvSpPr>
        <xdr:cNvPr id="17" name="Rectangle 96"/>
        <xdr:cNvSpPr>
          <a:spLocks/>
        </xdr:cNvSpPr>
      </xdr:nvSpPr>
      <xdr:spPr>
        <a:xfrm>
          <a:off x="200025" y="133350"/>
          <a:ext cx="276225" cy="209550"/>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20</xdr:col>
      <xdr:colOff>47625</xdr:colOff>
      <xdr:row>4</xdr:row>
      <xdr:rowOff>28575</xdr:rowOff>
    </xdr:from>
    <xdr:to>
      <xdr:col>30</xdr:col>
      <xdr:colOff>590550</xdr:colOff>
      <xdr:row>8</xdr:row>
      <xdr:rowOff>161925</xdr:rowOff>
    </xdr:to>
    <xdr:sp>
      <xdr:nvSpPr>
        <xdr:cNvPr id="18" name="Rectangle 4"/>
        <xdr:cNvSpPr>
          <a:spLocks/>
        </xdr:cNvSpPr>
      </xdr:nvSpPr>
      <xdr:spPr>
        <a:xfrm>
          <a:off x="5915025" y="1038225"/>
          <a:ext cx="5667375" cy="666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DOWNLOAD REPORT FORM FROM:
</a:t>
          </a:r>
          <a:r>
            <a:rPr lang="en-US" cap="none" sz="1000" b="1" i="0" u="none" baseline="0">
              <a:solidFill>
                <a:srgbClr val="000000"/>
              </a:solidFill>
            </a:rPr>
            <a:t>  </a:t>
          </a:r>
          <a:r>
            <a:rPr lang="en-US" cap="none" sz="1100" b="1" i="0" u="none" baseline="0">
              <a:solidFill>
                <a:srgbClr val="000000"/>
              </a:solidFill>
            </a:rPr>
            <a:t>http://www.cdss.ca.gov/inforesources/Research-and-Data/DSSDB</a:t>
          </a:r>
          <a:r>
            <a:rPr lang="en-US" cap="none" sz="1000" b="0" i="0" u="none" baseline="0">
              <a:solidFill>
                <a:srgbClr val="000000"/>
              </a:solidFill>
            </a:rPr>
            <a:t>
</a:t>
          </a:r>
          <a:r>
            <a:rPr lang="en-US" cap="none" sz="1000" b="0" i="0" u="none" baseline="0">
              <a:solidFill>
                <a:srgbClr val="000000"/>
              </a:solidFill>
            </a:rPr>
            <a:t>E-MAIL REPORT FORM TO:
</a:t>
          </a:r>
          <a:r>
            <a:rPr lang="en-US" cap="none" sz="1000" b="0" i="0" u="none" baseline="0">
              <a:solidFill>
                <a:srgbClr val="000000"/>
              </a:solidFill>
            </a:rPr>
            <a:t>  </a:t>
          </a:r>
          <a:r>
            <a:rPr lang="en-US" cap="none" sz="1000" b="1" i="0" u="none" baseline="0">
              <a:solidFill>
                <a:srgbClr val="000000"/>
              </a:solidFill>
            </a:rPr>
            <a:t>admca237fc@dss.ca.gov</a:t>
          </a:r>
        </a:p>
      </xdr:txBody>
    </xdr:sp>
    <xdr:clientData/>
  </xdr:twoCellAnchor>
  <xdr:oneCellAnchor>
    <xdr:from>
      <xdr:col>21</xdr:col>
      <xdr:colOff>238125</xdr:colOff>
      <xdr:row>8</xdr:row>
      <xdr:rowOff>200025</xdr:rowOff>
    </xdr:from>
    <xdr:ext cx="3409950" cy="247650"/>
    <xdr:sp>
      <xdr:nvSpPr>
        <xdr:cNvPr id="19" name="TextBox 38"/>
        <xdr:cNvSpPr txBox="1">
          <a:spLocks noChangeArrowheads="1"/>
        </xdr:cNvSpPr>
      </xdr:nvSpPr>
      <xdr:spPr>
        <a:xfrm>
          <a:off x="6762750" y="1743075"/>
          <a:ext cx="3409950" cy="247650"/>
        </a:xfrm>
        <a:prstGeom prst="rect">
          <a:avLst/>
        </a:prstGeom>
        <a:solidFill>
          <a:srgbClr val="FFFFCC"/>
        </a:solidFill>
        <a:ln w="25400" cmpd="sng">
          <a:solidFill>
            <a:srgbClr val="000000"/>
          </a:solidFill>
          <a:headEnd type="none"/>
          <a:tailEnd type="none"/>
        </a:ln>
      </xdr:spPr>
      <xdr:txBody>
        <a:bodyPr vertOverflow="clip" wrap="square"/>
        <a:p>
          <a:pPr algn="ctr">
            <a:defRPr/>
          </a:pPr>
          <a:r>
            <a:rPr lang="en-US" cap="none" sz="1000" b="1" i="1" u="none" baseline="0">
              <a:solidFill>
                <a:srgbClr val="000000"/>
              </a:solidFill>
            </a:rPr>
            <a:t>Please keep the file in .xlsm or .xls extension.</a:t>
          </a:r>
        </a:p>
      </xdr:txBody>
    </xdr:sp>
    <xdr:clientData/>
  </xdr:oneCellAnchor>
  <xdr:twoCellAnchor editAs="absolute">
    <xdr:from>
      <xdr:col>0</xdr:col>
      <xdr:colOff>47625</xdr:colOff>
      <xdr:row>6</xdr:row>
      <xdr:rowOff>85725</xdr:rowOff>
    </xdr:from>
    <xdr:to>
      <xdr:col>0</xdr:col>
      <xdr:colOff>1333500</xdr:colOff>
      <xdr:row>8</xdr:row>
      <xdr:rowOff>419100</xdr:rowOff>
    </xdr:to>
    <xdr:sp macro="[0]!EmailTechSupport">
      <xdr:nvSpPr>
        <xdr:cNvPr id="20" name="Text Box 90"/>
        <xdr:cNvSpPr txBox="1">
          <a:spLocks noChangeArrowheads="1"/>
        </xdr:cNvSpPr>
      </xdr:nvSpPr>
      <xdr:spPr>
        <a:xfrm>
          <a:off x="47625" y="1362075"/>
          <a:ext cx="1285875" cy="600075"/>
        </a:xfrm>
        <a:prstGeom prst="rect">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0" i="0" u="sng" baseline="0">
              <a:solidFill>
                <a:srgbClr val="0000FF"/>
              </a:solidFill>
              <a:latin typeface="Arial"/>
              <a:ea typeface="Arial"/>
              <a:cs typeface="Arial"/>
            </a:rPr>
            <a:t>Contact Us if</a:t>
          </a:r>
          <a:r>
            <a:rPr lang="en-US" cap="none" sz="800" b="0" i="0" u="sng" baseline="0">
              <a:solidFill>
                <a:srgbClr val="0000FF"/>
              </a:solidFill>
              <a:latin typeface="Arial"/>
              <a:ea typeface="Arial"/>
              <a:cs typeface="Arial"/>
            </a:rPr>
            <a:t> you have any TECHNICAL </a:t>
          </a:r>
          <a:r>
            <a:rPr lang="en-US" cap="none" sz="800" b="0" i="0" u="sng" baseline="0">
              <a:solidFill>
                <a:srgbClr val="0000FF"/>
              </a:solidFill>
              <a:latin typeface="Arial"/>
              <a:ea typeface="Arial"/>
              <a:cs typeface="Arial"/>
            </a:rPr>
            <a:t>Questions or</a:t>
          </a:r>
          <a:r>
            <a:rPr lang="en-US" cap="none" sz="800" b="0" i="0" u="sng" baseline="0">
              <a:solidFill>
                <a:srgbClr val="0000FF"/>
              </a:solidFill>
              <a:latin typeface="Arial"/>
              <a:ea typeface="Arial"/>
              <a:cs typeface="Arial"/>
            </a:rPr>
            <a:t> </a:t>
          </a:r>
          <a:r>
            <a:rPr lang="en-US" cap="none" sz="800" b="0" i="0" u="sng" baseline="0">
              <a:solidFill>
                <a:srgbClr val="0000FF"/>
              </a:solidFill>
              <a:latin typeface="Arial"/>
              <a:ea typeface="Arial"/>
              <a:cs typeface="Arial"/>
            </a:rPr>
            <a:t>Problems 
</a:t>
          </a:r>
          <a:r>
            <a:rPr lang="en-US" cap="none" sz="800" b="0" i="0" u="sng" baseline="0">
              <a:solidFill>
                <a:srgbClr val="0000FF"/>
              </a:solidFill>
              <a:latin typeface="Arial"/>
              <a:ea typeface="Arial"/>
              <a:cs typeface="Arial"/>
            </a:rPr>
            <a:t>(Outlook Required)</a:t>
          </a:r>
        </a:p>
      </xdr:txBody>
    </xdr:sp>
    <xdr:clientData/>
  </xdr:twoCellAnchor>
  <xdr:twoCellAnchor>
    <xdr:from>
      <xdr:col>36</xdr:col>
      <xdr:colOff>85725</xdr:colOff>
      <xdr:row>8</xdr:row>
      <xdr:rowOff>85725</xdr:rowOff>
    </xdr:from>
    <xdr:to>
      <xdr:col>36</xdr:col>
      <xdr:colOff>285750</xdr:colOff>
      <xdr:row>9</xdr:row>
      <xdr:rowOff>9525</xdr:rowOff>
    </xdr:to>
    <xdr:sp>
      <xdr:nvSpPr>
        <xdr:cNvPr id="21" name="Rectangle 51">
          <a:hlinkClick r:id="rId10"/>
        </xdr:cNvPr>
        <xdr:cNvSpPr>
          <a:spLocks/>
        </xdr:cNvSpPr>
      </xdr:nvSpPr>
      <xdr:spPr>
        <a:xfrm>
          <a:off x="12134850" y="1628775"/>
          <a:ext cx="0" cy="419100"/>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714375</xdr:colOff>
      <xdr:row>16</xdr:row>
      <xdr:rowOff>38100</xdr:rowOff>
    </xdr:from>
    <xdr:ext cx="8562975" cy="1457325"/>
    <xdr:sp>
      <xdr:nvSpPr>
        <xdr:cNvPr id="1" name="Rectangle 1"/>
        <xdr:cNvSpPr>
          <a:spLocks/>
        </xdr:cNvSpPr>
      </xdr:nvSpPr>
      <xdr:spPr>
        <a:xfrm>
          <a:off x="3657600" y="5391150"/>
          <a:ext cx="8562975" cy="1457325"/>
        </a:xfrm>
        <a:prstGeom prst="rect">
          <a:avLst/>
        </a:prstGeom>
        <a:noFill/>
        <a:ln w="9525" cmpd="sng">
          <a:noFill/>
        </a:ln>
      </xdr:spPr>
      <xdr:txBody>
        <a:bodyPr vertOverflow="clip" wrap="square">
          <a:spAutoFit/>
        </a:bodyPr>
        <a:p>
          <a:pPr algn="ctr">
            <a:defRPr/>
          </a:pPr>
          <a:r>
            <a:rPr lang="en-US" cap="none" sz="8800" b="1" i="0" u="none" baseline="0"/>
            <a:t>CDSS USE ONLY</a:t>
          </a:r>
        </a:p>
      </xdr:txBody>
    </xdr:sp>
    <xdr:clientData/>
  </xdr:oneCellAnchor>
  <xdr:oneCellAnchor>
    <xdr:from>
      <xdr:col>20</xdr:col>
      <xdr:colOff>47625</xdr:colOff>
      <xdr:row>9</xdr:row>
      <xdr:rowOff>114300</xdr:rowOff>
    </xdr:from>
    <xdr:ext cx="8553450" cy="1457325"/>
    <xdr:sp>
      <xdr:nvSpPr>
        <xdr:cNvPr id="2" name="Rectangle 2"/>
        <xdr:cNvSpPr>
          <a:spLocks/>
        </xdr:cNvSpPr>
      </xdr:nvSpPr>
      <xdr:spPr>
        <a:xfrm>
          <a:off x="15944850" y="4333875"/>
          <a:ext cx="8553450" cy="1457325"/>
        </a:xfrm>
        <a:prstGeom prst="rect">
          <a:avLst/>
        </a:prstGeom>
        <a:noFill/>
        <a:ln w="9525" cmpd="sng">
          <a:noFill/>
        </a:ln>
      </xdr:spPr>
      <xdr:txBody>
        <a:bodyPr vertOverflow="clip" wrap="square">
          <a:spAutoFit/>
        </a:bodyPr>
        <a:p>
          <a:pPr algn="ctr">
            <a:defRPr/>
          </a:pPr>
          <a:r>
            <a:rPr lang="en-US" cap="none" sz="8800" b="1" i="0" u="none" baseline="0"/>
            <a:t>CDSS USE ONLY</a:t>
          </a:r>
        </a:p>
      </xdr:txBody>
    </xdr:sp>
    <xdr:clientData/>
  </xdr:oneCellAnchor>
  <xdr:twoCellAnchor>
    <xdr:from>
      <xdr:col>0</xdr:col>
      <xdr:colOff>0</xdr:colOff>
      <xdr:row>0</xdr:row>
      <xdr:rowOff>0</xdr:rowOff>
    </xdr:from>
    <xdr:to>
      <xdr:col>74</xdr:col>
      <xdr:colOff>28575</xdr:colOff>
      <xdr:row>0</xdr:row>
      <xdr:rowOff>590550</xdr:rowOff>
    </xdr:to>
    <xdr:sp>
      <xdr:nvSpPr>
        <xdr:cNvPr id="3" name="Rectangle 1"/>
        <xdr:cNvSpPr>
          <a:spLocks/>
        </xdr:cNvSpPr>
      </xdr:nvSpPr>
      <xdr:spPr>
        <a:xfrm>
          <a:off x="0" y="0"/>
          <a:ext cx="57292875" cy="590550"/>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absolute">
    <xdr:from>
      <xdr:col>0</xdr:col>
      <xdr:colOff>504825</xdr:colOff>
      <xdr:row>0</xdr:row>
      <xdr:rowOff>95250</xdr:rowOff>
    </xdr:from>
    <xdr:to>
      <xdr:col>0</xdr:col>
      <xdr:colOff>1390650</xdr:colOff>
      <xdr:row>0</xdr:row>
      <xdr:rowOff>304800</xdr:rowOff>
    </xdr:to>
    <xdr:sp>
      <xdr:nvSpPr>
        <xdr:cNvPr id="4" name="AutoShape 2">
          <a:hlinkClick r:id="rId1"/>
        </xdr:cNvPr>
        <xdr:cNvSpPr>
          <a:spLocks/>
        </xdr:cNvSpPr>
      </xdr:nvSpPr>
      <xdr:spPr>
        <a:xfrm>
          <a:off x="504825" y="95250"/>
          <a:ext cx="8858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Report Form</a:t>
          </a:r>
        </a:p>
      </xdr:txBody>
    </xdr:sp>
    <xdr:clientData/>
  </xdr:twoCellAnchor>
  <xdr:twoCellAnchor editAs="absolute">
    <xdr:from>
      <xdr:col>2</xdr:col>
      <xdr:colOff>752475</xdr:colOff>
      <xdr:row>0</xdr:row>
      <xdr:rowOff>95250</xdr:rowOff>
    </xdr:from>
    <xdr:to>
      <xdr:col>4</xdr:col>
      <xdr:colOff>371475</xdr:colOff>
      <xdr:row>0</xdr:row>
      <xdr:rowOff>304800</xdr:rowOff>
    </xdr:to>
    <xdr:sp>
      <xdr:nvSpPr>
        <xdr:cNvPr id="5" name="AutoShape 128">
          <a:hlinkClick r:id="rId2"/>
        </xdr:cNvPr>
        <xdr:cNvSpPr>
          <a:spLocks/>
        </xdr:cNvSpPr>
      </xdr:nvSpPr>
      <xdr:spPr>
        <a:xfrm>
          <a:off x="2933700" y="95250"/>
          <a:ext cx="114300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Validation Rules</a:t>
          </a:r>
        </a:p>
      </xdr:txBody>
    </xdr:sp>
    <xdr:clientData/>
  </xdr:twoCellAnchor>
  <xdr:twoCellAnchor editAs="absolute">
    <xdr:from>
      <xdr:col>4</xdr:col>
      <xdr:colOff>447675</xdr:colOff>
      <xdr:row>0</xdr:row>
      <xdr:rowOff>95250</xdr:rowOff>
    </xdr:from>
    <xdr:to>
      <xdr:col>5</xdr:col>
      <xdr:colOff>628650</xdr:colOff>
      <xdr:row>0</xdr:row>
      <xdr:rowOff>304800</xdr:rowOff>
    </xdr:to>
    <xdr:sp>
      <xdr:nvSpPr>
        <xdr:cNvPr id="6" name="AutoShape 129">
          <a:hlinkClick r:id="rId3"/>
        </xdr:cNvPr>
        <xdr:cNvSpPr>
          <a:spLocks/>
        </xdr:cNvSpPr>
      </xdr:nvSpPr>
      <xdr:spPr>
        <a:xfrm>
          <a:off x="4152900" y="95250"/>
          <a:ext cx="94297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E-mail Options</a:t>
          </a:r>
        </a:p>
      </xdr:txBody>
    </xdr:sp>
    <xdr:clientData/>
  </xdr:twoCellAnchor>
  <xdr:twoCellAnchor editAs="absolute">
    <xdr:from>
      <xdr:col>6</xdr:col>
      <xdr:colOff>447675</xdr:colOff>
      <xdr:row>0</xdr:row>
      <xdr:rowOff>95250</xdr:rowOff>
    </xdr:from>
    <xdr:to>
      <xdr:col>8</xdr:col>
      <xdr:colOff>371475</xdr:colOff>
      <xdr:row>0</xdr:row>
      <xdr:rowOff>304800</xdr:rowOff>
    </xdr:to>
    <xdr:sp>
      <xdr:nvSpPr>
        <xdr:cNvPr id="7" name="AutoShape 130">
          <a:hlinkClick r:id="rId4"/>
        </xdr:cNvPr>
        <xdr:cNvSpPr>
          <a:spLocks/>
        </xdr:cNvSpPr>
      </xdr:nvSpPr>
      <xdr:spPr>
        <a:xfrm>
          <a:off x="5676900" y="95250"/>
          <a:ext cx="144780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System Requirements</a:t>
          </a:r>
        </a:p>
      </xdr:txBody>
    </xdr:sp>
    <xdr:clientData/>
  </xdr:twoCellAnchor>
  <xdr:twoCellAnchor editAs="absolute">
    <xdr:from>
      <xdr:col>5</xdr:col>
      <xdr:colOff>695325</xdr:colOff>
      <xdr:row>0</xdr:row>
      <xdr:rowOff>95250</xdr:rowOff>
    </xdr:from>
    <xdr:to>
      <xdr:col>6</xdr:col>
      <xdr:colOff>400050</xdr:colOff>
      <xdr:row>0</xdr:row>
      <xdr:rowOff>304800</xdr:rowOff>
    </xdr:to>
    <xdr:sp>
      <xdr:nvSpPr>
        <xdr:cNvPr id="8" name="AutoShape 138">
          <a:hlinkClick r:id="rId5"/>
        </xdr:cNvPr>
        <xdr:cNvSpPr>
          <a:spLocks/>
        </xdr:cNvSpPr>
      </xdr:nvSpPr>
      <xdr:spPr>
        <a:xfrm>
          <a:off x="5162550" y="95250"/>
          <a:ext cx="4667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ACLs</a:t>
          </a:r>
        </a:p>
      </xdr:txBody>
    </xdr:sp>
    <xdr:clientData/>
  </xdr:twoCellAnchor>
  <xdr:twoCellAnchor editAs="absolute">
    <xdr:from>
      <xdr:col>1</xdr:col>
      <xdr:colOff>19050</xdr:colOff>
      <xdr:row>0</xdr:row>
      <xdr:rowOff>95250</xdr:rowOff>
    </xdr:from>
    <xdr:to>
      <xdr:col>2</xdr:col>
      <xdr:colOff>676275</xdr:colOff>
      <xdr:row>0</xdr:row>
      <xdr:rowOff>304800</xdr:rowOff>
    </xdr:to>
    <xdr:sp>
      <xdr:nvSpPr>
        <xdr:cNvPr id="9" name="AutoShape 141"/>
        <xdr:cNvSpPr>
          <a:spLocks/>
        </xdr:cNvSpPr>
      </xdr:nvSpPr>
      <xdr:spPr>
        <a:xfrm>
          <a:off x="1438275" y="95250"/>
          <a:ext cx="14192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Report Instructions</a:t>
          </a:r>
        </a:p>
      </xdr:txBody>
    </xdr:sp>
    <xdr:clientData/>
  </xdr:twoCellAnchor>
  <xdr:twoCellAnchor editAs="absolute">
    <xdr:from>
      <xdr:col>8</xdr:col>
      <xdr:colOff>447675</xdr:colOff>
      <xdr:row>0</xdr:row>
      <xdr:rowOff>95250</xdr:rowOff>
    </xdr:from>
    <xdr:to>
      <xdr:col>9</xdr:col>
      <xdr:colOff>561975</xdr:colOff>
      <xdr:row>0</xdr:row>
      <xdr:rowOff>304800</xdr:rowOff>
    </xdr:to>
    <xdr:sp>
      <xdr:nvSpPr>
        <xdr:cNvPr id="10" name="AutoShape 10">
          <a:hlinkClick r:id="rId6"/>
        </xdr:cNvPr>
        <xdr:cNvSpPr>
          <a:spLocks/>
        </xdr:cNvSpPr>
      </xdr:nvSpPr>
      <xdr:spPr>
        <a:xfrm>
          <a:off x="7200900" y="95250"/>
          <a:ext cx="87630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Quick Links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533400</xdr:rowOff>
    </xdr:from>
    <xdr:to>
      <xdr:col>0</xdr:col>
      <xdr:colOff>1352550</xdr:colOff>
      <xdr:row>38</xdr:row>
      <xdr:rowOff>0</xdr:rowOff>
    </xdr:to>
    <xdr:sp>
      <xdr:nvSpPr>
        <xdr:cNvPr id="1" name="Rectangle 2"/>
        <xdr:cNvSpPr>
          <a:spLocks/>
        </xdr:cNvSpPr>
      </xdr:nvSpPr>
      <xdr:spPr>
        <a:xfrm>
          <a:off x="0" y="533400"/>
          <a:ext cx="1352550" cy="6867525"/>
        </a:xfrm>
        <a:prstGeom prst="rect">
          <a:avLst/>
        </a:prstGeom>
        <a:gradFill rotWithShape="1">
          <a:gsLst>
            <a:gs pos="0">
              <a:srgbClr val="5E4776"/>
            </a:gs>
            <a:gs pos="50000">
              <a:srgbClr val="CC99FF"/>
            </a:gs>
            <a:gs pos="100000">
              <a:srgbClr val="5E4776"/>
            </a:gs>
          </a:gsLst>
          <a:lin ang="0" scaled="1"/>
        </a:gra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9525</xdr:colOff>
      <xdr:row>0</xdr:row>
      <xdr:rowOff>0</xdr:rowOff>
    </xdr:from>
    <xdr:to>
      <xdr:col>15</xdr:col>
      <xdr:colOff>0</xdr:colOff>
      <xdr:row>1</xdr:row>
      <xdr:rowOff>0</xdr:rowOff>
    </xdr:to>
    <xdr:sp>
      <xdr:nvSpPr>
        <xdr:cNvPr id="2" name="Rectangle 1"/>
        <xdr:cNvSpPr>
          <a:spLocks/>
        </xdr:cNvSpPr>
      </xdr:nvSpPr>
      <xdr:spPr>
        <a:xfrm>
          <a:off x="9525" y="0"/>
          <a:ext cx="9658350" cy="609600"/>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absolute">
    <xdr:from>
      <xdr:col>1</xdr:col>
      <xdr:colOff>76200</xdr:colOff>
      <xdr:row>0</xdr:row>
      <xdr:rowOff>85725</xdr:rowOff>
    </xdr:from>
    <xdr:to>
      <xdr:col>4</xdr:col>
      <xdr:colOff>266700</xdr:colOff>
      <xdr:row>0</xdr:row>
      <xdr:rowOff>295275</xdr:rowOff>
    </xdr:to>
    <xdr:sp>
      <xdr:nvSpPr>
        <xdr:cNvPr id="3" name="AutoShape 5">
          <a:hlinkClick r:id="rId1"/>
        </xdr:cNvPr>
        <xdr:cNvSpPr>
          <a:spLocks/>
        </xdr:cNvSpPr>
      </xdr:nvSpPr>
      <xdr:spPr>
        <a:xfrm>
          <a:off x="1438275" y="85725"/>
          <a:ext cx="89535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Report Form</a:t>
          </a:r>
        </a:p>
      </xdr:txBody>
    </xdr:sp>
    <xdr:clientData/>
  </xdr:twoCellAnchor>
  <xdr:twoCellAnchor editAs="absolute">
    <xdr:from>
      <xdr:col>9</xdr:col>
      <xdr:colOff>495300</xdr:colOff>
      <xdr:row>0</xdr:row>
      <xdr:rowOff>85725</xdr:rowOff>
    </xdr:from>
    <xdr:to>
      <xdr:col>11</xdr:col>
      <xdr:colOff>0</xdr:colOff>
      <xdr:row>0</xdr:row>
      <xdr:rowOff>295275</xdr:rowOff>
    </xdr:to>
    <xdr:sp>
      <xdr:nvSpPr>
        <xdr:cNvPr id="4" name="AutoShape 10">
          <a:hlinkClick r:id="rId2"/>
        </xdr:cNvPr>
        <xdr:cNvSpPr>
          <a:spLocks/>
        </xdr:cNvSpPr>
      </xdr:nvSpPr>
      <xdr:spPr>
        <a:xfrm>
          <a:off x="5619750" y="85725"/>
          <a:ext cx="895350" cy="209550"/>
        </a:xfrm>
        <a:prstGeom prst="flowChartAlternateProcess">
          <a:avLst/>
        </a:prstGeom>
        <a:gradFill rotWithShape="1">
          <a:gsLst>
            <a:gs pos="0">
              <a:srgbClr val="767600"/>
            </a:gs>
            <a:gs pos="100000">
              <a:srgbClr val="FFFF00"/>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rPr>
            <a:t>Quick Links</a:t>
          </a:r>
        </a:p>
      </xdr:txBody>
    </xdr:sp>
    <xdr:clientData/>
  </xdr:twoCellAnchor>
  <xdr:twoCellAnchor editAs="absolute">
    <xdr:from>
      <xdr:col>7</xdr:col>
      <xdr:colOff>133350</xdr:colOff>
      <xdr:row>0</xdr:row>
      <xdr:rowOff>85725</xdr:rowOff>
    </xdr:from>
    <xdr:to>
      <xdr:col>8</xdr:col>
      <xdr:colOff>590550</xdr:colOff>
      <xdr:row>0</xdr:row>
      <xdr:rowOff>295275</xdr:rowOff>
    </xdr:to>
    <xdr:sp>
      <xdr:nvSpPr>
        <xdr:cNvPr id="5" name="AutoShape 128">
          <a:hlinkClick r:id="rId3"/>
        </xdr:cNvPr>
        <xdr:cNvSpPr>
          <a:spLocks/>
        </xdr:cNvSpPr>
      </xdr:nvSpPr>
      <xdr:spPr>
        <a:xfrm>
          <a:off x="3867150" y="85725"/>
          <a:ext cx="11525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Validation Rules</a:t>
          </a:r>
        </a:p>
      </xdr:txBody>
    </xdr:sp>
    <xdr:clientData/>
  </xdr:twoCellAnchor>
  <xdr:twoCellAnchor editAs="absolute">
    <xdr:from>
      <xdr:col>11</xdr:col>
      <xdr:colOff>85725</xdr:colOff>
      <xdr:row>0</xdr:row>
      <xdr:rowOff>85725</xdr:rowOff>
    </xdr:from>
    <xdr:to>
      <xdr:col>12</xdr:col>
      <xdr:colOff>333375</xdr:colOff>
      <xdr:row>0</xdr:row>
      <xdr:rowOff>295275</xdr:rowOff>
    </xdr:to>
    <xdr:sp>
      <xdr:nvSpPr>
        <xdr:cNvPr id="6" name="AutoShape 129">
          <a:hlinkClick r:id="rId4"/>
        </xdr:cNvPr>
        <xdr:cNvSpPr>
          <a:spLocks/>
        </xdr:cNvSpPr>
      </xdr:nvSpPr>
      <xdr:spPr>
        <a:xfrm>
          <a:off x="6600825" y="85725"/>
          <a:ext cx="94297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E-mail Options</a:t>
          </a:r>
        </a:p>
      </xdr:txBody>
    </xdr:sp>
    <xdr:clientData/>
  </xdr:twoCellAnchor>
  <xdr:twoCellAnchor editAs="absolute">
    <xdr:from>
      <xdr:col>12</xdr:col>
      <xdr:colOff>409575</xdr:colOff>
      <xdr:row>0</xdr:row>
      <xdr:rowOff>85725</xdr:rowOff>
    </xdr:from>
    <xdr:to>
      <xdr:col>13</xdr:col>
      <xdr:colOff>342900</xdr:colOff>
      <xdr:row>0</xdr:row>
      <xdr:rowOff>295275</xdr:rowOff>
    </xdr:to>
    <xdr:sp>
      <xdr:nvSpPr>
        <xdr:cNvPr id="7" name="AutoShape 130">
          <a:hlinkClick r:id="rId5"/>
        </xdr:cNvPr>
        <xdr:cNvSpPr>
          <a:spLocks/>
        </xdr:cNvSpPr>
      </xdr:nvSpPr>
      <xdr:spPr>
        <a:xfrm>
          <a:off x="7620000" y="85725"/>
          <a:ext cx="144780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System Requirements</a:t>
          </a:r>
        </a:p>
      </xdr:txBody>
    </xdr:sp>
    <xdr:clientData/>
  </xdr:twoCellAnchor>
  <xdr:twoCellAnchor editAs="absolute">
    <xdr:from>
      <xdr:col>8</xdr:col>
      <xdr:colOff>647700</xdr:colOff>
      <xdr:row>0</xdr:row>
      <xdr:rowOff>85725</xdr:rowOff>
    </xdr:from>
    <xdr:to>
      <xdr:col>9</xdr:col>
      <xdr:colOff>419100</xdr:colOff>
      <xdr:row>0</xdr:row>
      <xdr:rowOff>295275</xdr:rowOff>
    </xdr:to>
    <xdr:sp>
      <xdr:nvSpPr>
        <xdr:cNvPr id="8" name="AutoShape 138">
          <a:hlinkClick r:id="rId6"/>
        </xdr:cNvPr>
        <xdr:cNvSpPr>
          <a:spLocks/>
        </xdr:cNvSpPr>
      </xdr:nvSpPr>
      <xdr:spPr>
        <a:xfrm>
          <a:off x="5076825" y="85725"/>
          <a:ext cx="4667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ACLs</a:t>
          </a:r>
        </a:p>
      </xdr:txBody>
    </xdr:sp>
    <xdr:clientData/>
  </xdr:twoCellAnchor>
  <xdr:twoCellAnchor editAs="absolute">
    <xdr:from>
      <xdr:col>5</xdr:col>
      <xdr:colOff>57150</xdr:colOff>
      <xdr:row>0</xdr:row>
      <xdr:rowOff>85725</xdr:rowOff>
    </xdr:from>
    <xdr:to>
      <xdr:col>7</xdr:col>
      <xdr:colOff>66675</xdr:colOff>
      <xdr:row>0</xdr:row>
      <xdr:rowOff>295275</xdr:rowOff>
    </xdr:to>
    <xdr:sp>
      <xdr:nvSpPr>
        <xdr:cNvPr id="9" name="AutoShape 141">
          <a:hlinkClick r:id="rId7"/>
        </xdr:cNvPr>
        <xdr:cNvSpPr>
          <a:spLocks/>
        </xdr:cNvSpPr>
      </xdr:nvSpPr>
      <xdr:spPr>
        <a:xfrm>
          <a:off x="2400300" y="85725"/>
          <a:ext cx="140017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Report Instructions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1</xdr:row>
      <xdr:rowOff>0</xdr:rowOff>
    </xdr:to>
    <xdr:sp>
      <xdr:nvSpPr>
        <xdr:cNvPr id="1" name="Rectangle 1"/>
        <xdr:cNvSpPr>
          <a:spLocks/>
        </xdr:cNvSpPr>
      </xdr:nvSpPr>
      <xdr:spPr>
        <a:xfrm>
          <a:off x="0" y="0"/>
          <a:ext cx="9686925" cy="609600"/>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0</xdr:colOff>
      <xdr:row>1</xdr:row>
      <xdr:rowOff>9525</xdr:rowOff>
    </xdr:from>
    <xdr:to>
      <xdr:col>0</xdr:col>
      <xdr:colOff>1352550</xdr:colOff>
      <xdr:row>59</xdr:row>
      <xdr:rowOff>0</xdr:rowOff>
    </xdr:to>
    <xdr:sp>
      <xdr:nvSpPr>
        <xdr:cNvPr id="2" name="Rectangle 2"/>
        <xdr:cNvSpPr>
          <a:spLocks/>
        </xdr:cNvSpPr>
      </xdr:nvSpPr>
      <xdr:spPr>
        <a:xfrm>
          <a:off x="0" y="619125"/>
          <a:ext cx="1352550" cy="13106400"/>
        </a:xfrm>
        <a:prstGeom prst="rect">
          <a:avLst/>
        </a:prstGeom>
        <a:gradFill rotWithShape="1">
          <a:gsLst>
            <a:gs pos="0">
              <a:srgbClr val="5E4776"/>
            </a:gs>
            <a:gs pos="50000">
              <a:srgbClr val="CC99FF"/>
            </a:gs>
            <a:gs pos="100000">
              <a:srgbClr val="5E4776"/>
            </a:gs>
          </a:gsLst>
          <a:lin ang="0" scaled="1"/>
        </a:gra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absolute">
    <xdr:from>
      <xdr:col>0</xdr:col>
      <xdr:colOff>57150</xdr:colOff>
      <xdr:row>1</xdr:row>
      <xdr:rowOff>95250</xdr:rowOff>
    </xdr:from>
    <xdr:to>
      <xdr:col>0</xdr:col>
      <xdr:colOff>1295400</xdr:colOff>
      <xdr:row>2</xdr:row>
      <xdr:rowOff>133350</xdr:rowOff>
    </xdr:to>
    <xdr:sp>
      <xdr:nvSpPr>
        <xdr:cNvPr id="3" name="Text Box 4">
          <a:hlinkClick r:id="rId1"/>
        </xdr:cNvPr>
        <xdr:cNvSpPr txBox="1">
          <a:spLocks noChangeArrowheads="1"/>
        </xdr:cNvSpPr>
      </xdr:nvSpPr>
      <xdr:spPr>
        <a:xfrm>
          <a:off x="57150" y="704850"/>
          <a:ext cx="1238250" cy="171450"/>
        </a:xfrm>
        <a:prstGeom prst="rect">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0" i="0" u="sng" baseline="0">
              <a:solidFill>
                <a:srgbClr val="0000FF"/>
              </a:solidFill>
            </a:rPr>
            <a:t>ACLs by Year</a:t>
          </a:r>
        </a:p>
      </xdr:txBody>
    </xdr:sp>
    <xdr:clientData/>
  </xdr:twoCellAnchor>
  <xdr:twoCellAnchor editAs="absolute">
    <xdr:from>
      <xdr:col>0</xdr:col>
      <xdr:colOff>57150</xdr:colOff>
      <xdr:row>2</xdr:row>
      <xdr:rowOff>209550</xdr:rowOff>
    </xdr:from>
    <xdr:to>
      <xdr:col>0</xdr:col>
      <xdr:colOff>1295400</xdr:colOff>
      <xdr:row>3</xdr:row>
      <xdr:rowOff>152400</xdr:rowOff>
    </xdr:to>
    <xdr:sp>
      <xdr:nvSpPr>
        <xdr:cNvPr id="4" name="Text Box 5">
          <a:hlinkClick r:id="rId2"/>
        </xdr:cNvPr>
        <xdr:cNvSpPr txBox="1">
          <a:spLocks noChangeArrowheads="1"/>
        </xdr:cNvSpPr>
      </xdr:nvSpPr>
      <xdr:spPr>
        <a:xfrm>
          <a:off x="57150" y="952500"/>
          <a:ext cx="1238250" cy="171450"/>
        </a:xfrm>
        <a:prstGeom prst="rect">
          <a:avLst/>
        </a:prstGeom>
        <a:gradFill rotWithShape="1">
          <a:gsLst>
            <a:gs pos="0">
              <a:srgbClr val="87A9A9"/>
            </a:gs>
            <a:gs pos="100000">
              <a:srgbClr val="CCFFFF"/>
            </a:gs>
          </a:gsLst>
          <a:lin ang="5400000" scaled="1"/>
        </a:gradFill>
        <a:ln w="9525" cmpd="sng">
          <a:noFill/>
        </a:ln>
      </xdr:spPr>
      <xdr:txBody>
        <a:bodyPr vertOverflow="clip" wrap="square" lIns="27432" tIns="22860" rIns="27432" bIns="0"/>
        <a:p>
          <a:pPr algn="ctr">
            <a:defRPr/>
          </a:pPr>
          <a:r>
            <a:rPr lang="en-US" cap="none" sz="800" b="0" i="0" u="sng" baseline="0">
              <a:solidFill>
                <a:srgbClr val="0000FF"/>
              </a:solidFill>
            </a:rPr>
            <a:t>ACINs by Year</a:t>
          </a:r>
        </a:p>
      </xdr:txBody>
    </xdr:sp>
    <xdr:clientData/>
  </xdr:twoCellAnchor>
  <xdr:twoCellAnchor editAs="absolute">
    <xdr:from>
      <xdr:col>1</xdr:col>
      <xdr:colOff>47625</xdr:colOff>
      <xdr:row>0</xdr:row>
      <xdr:rowOff>95250</xdr:rowOff>
    </xdr:from>
    <xdr:to>
      <xdr:col>4</xdr:col>
      <xdr:colOff>228600</xdr:colOff>
      <xdr:row>0</xdr:row>
      <xdr:rowOff>304800</xdr:rowOff>
    </xdr:to>
    <xdr:sp>
      <xdr:nvSpPr>
        <xdr:cNvPr id="5" name="AutoShape 17">
          <a:hlinkClick r:id="rId3"/>
        </xdr:cNvPr>
        <xdr:cNvSpPr>
          <a:spLocks/>
        </xdr:cNvSpPr>
      </xdr:nvSpPr>
      <xdr:spPr>
        <a:xfrm>
          <a:off x="1409700" y="95250"/>
          <a:ext cx="8858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Report Form</a:t>
          </a:r>
        </a:p>
      </xdr:txBody>
    </xdr:sp>
    <xdr:clientData/>
  </xdr:twoCellAnchor>
  <xdr:twoCellAnchor editAs="absolute">
    <xdr:from>
      <xdr:col>8</xdr:col>
      <xdr:colOff>638175</xdr:colOff>
      <xdr:row>0</xdr:row>
      <xdr:rowOff>95250</xdr:rowOff>
    </xdr:from>
    <xdr:to>
      <xdr:col>9</xdr:col>
      <xdr:colOff>409575</xdr:colOff>
      <xdr:row>0</xdr:row>
      <xdr:rowOff>304800</xdr:rowOff>
    </xdr:to>
    <xdr:sp>
      <xdr:nvSpPr>
        <xdr:cNvPr id="6" name="AutoShape 23">
          <a:hlinkClick r:id="rId4"/>
        </xdr:cNvPr>
        <xdr:cNvSpPr>
          <a:spLocks/>
        </xdr:cNvSpPr>
      </xdr:nvSpPr>
      <xdr:spPr>
        <a:xfrm>
          <a:off x="5067300" y="95250"/>
          <a:ext cx="466725" cy="209550"/>
        </a:xfrm>
        <a:prstGeom prst="flowChartAlternateProcess">
          <a:avLst/>
        </a:prstGeom>
        <a:gradFill rotWithShape="1">
          <a:gsLst>
            <a:gs pos="0">
              <a:srgbClr val="767600"/>
            </a:gs>
            <a:gs pos="100000">
              <a:srgbClr val="FFFF00"/>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rPr>
            <a:t>ACLs</a:t>
          </a:r>
        </a:p>
      </xdr:txBody>
    </xdr:sp>
    <xdr:clientData/>
  </xdr:twoCellAnchor>
  <xdr:twoCellAnchor editAs="absolute">
    <xdr:from>
      <xdr:col>7</xdr:col>
      <xdr:colOff>95250</xdr:colOff>
      <xdr:row>0</xdr:row>
      <xdr:rowOff>95250</xdr:rowOff>
    </xdr:from>
    <xdr:to>
      <xdr:col>8</xdr:col>
      <xdr:colOff>542925</xdr:colOff>
      <xdr:row>0</xdr:row>
      <xdr:rowOff>304800</xdr:rowOff>
    </xdr:to>
    <xdr:sp>
      <xdr:nvSpPr>
        <xdr:cNvPr id="7" name="AutoShape 128">
          <a:hlinkClick r:id="rId5"/>
        </xdr:cNvPr>
        <xdr:cNvSpPr>
          <a:spLocks/>
        </xdr:cNvSpPr>
      </xdr:nvSpPr>
      <xdr:spPr>
        <a:xfrm>
          <a:off x="3829050" y="95250"/>
          <a:ext cx="114300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Validation Rules</a:t>
          </a:r>
        </a:p>
      </xdr:txBody>
    </xdr:sp>
    <xdr:clientData/>
  </xdr:twoCellAnchor>
  <xdr:twoCellAnchor editAs="absolute">
    <xdr:from>
      <xdr:col>11</xdr:col>
      <xdr:colOff>57150</xdr:colOff>
      <xdr:row>0</xdr:row>
      <xdr:rowOff>95250</xdr:rowOff>
    </xdr:from>
    <xdr:to>
      <xdr:col>12</xdr:col>
      <xdr:colOff>304800</xdr:colOff>
      <xdr:row>0</xdr:row>
      <xdr:rowOff>304800</xdr:rowOff>
    </xdr:to>
    <xdr:sp>
      <xdr:nvSpPr>
        <xdr:cNvPr id="8" name="AutoShape 129">
          <a:hlinkClick r:id="rId6"/>
        </xdr:cNvPr>
        <xdr:cNvSpPr>
          <a:spLocks/>
        </xdr:cNvSpPr>
      </xdr:nvSpPr>
      <xdr:spPr>
        <a:xfrm>
          <a:off x="6572250" y="95250"/>
          <a:ext cx="94297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E-mail Options</a:t>
          </a:r>
        </a:p>
      </xdr:txBody>
    </xdr:sp>
    <xdr:clientData/>
  </xdr:twoCellAnchor>
  <xdr:twoCellAnchor editAs="absolute">
    <xdr:from>
      <xdr:col>12</xdr:col>
      <xdr:colOff>371475</xdr:colOff>
      <xdr:row>0</xdr:row>
      <xdr:rowOff>95250</xdr:rowOff>
    </xdr:from>
    <xdr:to>
      <xdr:col>13</xdr:col>
      <xdr:colOff>285750</xdr:colOff>
      <xdr:row>0</xdr:row>
      <xdr:rowOff>304800</xdr:rowOff>
    </xdr:to>
    <xdr:sp>
      <xdr:nvSpPr>
        <xdr:cNvPr id="9" name="AutoShape 130">
          <a:hlinkClick r:id="rId7"/>
        </xdr:cNvPr>
        <xdr:cNvSpPr>
          <a:spLocks/>
        </xdr:cNvSpPr>
      </xdr:nvSpPr>
      <xdr:spPr>
        <a:xfrm>
          <a:off x="7581900" y="95250"/>
          <a:ext cx="144780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System Requirements</a:t>
          </a:r>
        </a:p>
      </xdr:txBody>
    </xdr:sp>
    <xdr:clientData/>
  </xdr:twoCellAnchor>
  <xdr:twoCellAnchor editAs="absolute">
    <xdr:from>
      <xdr:col>5</xdr:col>
      <xdr:colOff>9525</xdr:colOff>
      <xdr:row>0</xdr:row>
      <xdr:rowOff>95250</xdr:rowOff>
    </xdr:from>
    <xdr:to>
      <xdr:col>7</xdr:col>
      <xdr:colOff>19050</xdr:colOff>
      <xdr:row>0</xdr:row>
      <xdr:rowOff>304800</xdr:rowOff>
    </xdr:to>
    <xdr:sp>
      <xdr:nvSpPr>
        <xdr:cNvPr id="10" name="AutoShape 141">
          <a:hlinkClick r:id="rId8"/>
        </xdr:cNvPr>
        <xdr:cNvSpPr>
          <a:spLocks/>
        </xdr:cNvSpPr>
      </xdr:nvSpPr>
      <xdr:spPr>
        <a:xfrm>
          <a:off x="2352675" y="95250"/>
          <a:ext cx="140017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Report Instructions</a:t>
          </a:r>
        </a:p>
      </xdr:txBody>
    </xdr:sp>
    <xdr:clientData/>
  </xdr:twoCellAnchor>
  <xdr:twoCellAnchor editAs="absolute">
    <xdr:from>
      <xdr:col>9</xdr:col>
      <xdr:colOff>485775</xdr:colOff>
      <xdr:row>0</xdr:row>
      <xdr:rowOff>95250</xdr:rowOff>
    </xdr:from>
    <xdr:to>
      <xdr:col>10</xdr:col>
      <xdr:colOff>676275</xdr:colOff>
      <xdr:row>0</xdr:row>
      <xdr:rowOff>304800</xdr:rowOff>
    </xdr:to>
    <xdr:sp>
      <xdr:nvSpPr>
        <xdr:cNvPr id="11" name="AutoShape 10">
          <a:hlinkClick r:id="rId9"/>
        </xdr:cNvPr>
        <xdr:cNvSpPr>
          <a:spLocks/>
        </xdr:cNvSpPr>
      </xdr:nvSpPr>
      <xdr:spPr>
        <a:xfrm>
          <a:off x="5610225" y="95250"/>
          <a:ext cx="8858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Quick Links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xdr:rowOff>
    </xdr:from>
    <xdr:to>
      <xdr:col>0</xdr:col>
      <xdr:colOff>1352550</xdr:colOff>
      <xdr:row>51</xdr:row>
      <xdr:rowOff>123825</xdr:rowOff>
    </xdr:to>
    <xdr:sp>
      <xdr:nvSpPr>
        <xdr:cNvPr id="1" name="Rectangle 2"/>
        <xdr:cNvSpPr>
          <a:spLocks/>
        </xdr:cNvSpPr>
      </xdr:nvSpPr>
      <xdr:spPr>
        <a:xfrm>
          <a:off x="0" y="180975"/>
          <a:ext cx="1352550" cy="11201400"/>
        </a:xfrm>
        <a:prstGeom prst="rect">
          <a:avLst/>
        </a:prstGeom>
        <a:gradFill rotWithShape="1">
          <a:gsLst>
            <a:gs pos="0">
              <a:srgbClr val="5E4776"/>
            </a:gs>
            <a:gs pos="50000">
              <a:srgbClr val="CC99FF"/>
            </a:gs>
            <a:gs pos="100000">
              <a:srgbClr val="5E4776"/>
            </a:gs>
          </a:gsLst>
          <a:lin ang="0" scaled="1"/>
        </a:gra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0</xdr:colOff>
      <xdr:row>0</xdr:row>
      <xdr:rowOff>9525</xdr:rowOff>
    </xdr:from>
    <xdr:to>
      <xdr:col>6</xdr:col>
      <xdr:colOff>0</xdr:colOff>
      <xdr:row>1</xdr:row>
      <xdr:rowOff>9525</xdr:rowOff>
    </xdr:to>
    <xdr:sp>
      <xdr:nvSpPr>
        <xdr:cNvPr id="2" name="Rectangle 1"/>
        <xdr:cNvSpPr>
          <a:spLocks/>
        </xdr:cNvSpPr>
      </xdr:nvSpPr>
      <xdr:spPr>
        <a:xfrm>
          <a:off x="0" y="9525"/>
          <a:ext cx="9391650" cy="4095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absolute">
    <xdr:from>
      <xdr:col>0</xdr:col>
      <xdr:colOff>57150</xdr:colOff>
      <xdr:row>0</xdr:row>
      <xdr:rowOff>95250</xdr:rowOff>
    </xdr:from>
    <xdr:to>
      <xdr:col>0</xdr:col>
      <xdr:colOff>371475</xdr:colOff>
      <xdr:row>0</xdr:row>
      <xdr:rowOff>323850</xdr:rowOff>
    </xdr:to>
    <xdr:sp>
      <xdr:nvSpPr>
        <xdr:cNvPr id="3" name="Rectangle 7"/>
        <xdr:cNvSpPr>
          <a:spLocks/>
        </xdr:cNvSpPr>
      </xdr:nvSpPr>
      <xdr:spPr>
        <a:xfrm>
          <a:off x="57150" y="95250"/>
          <a:ext cx="314325" cy="228600"/>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editAs="absolute">
    <xdr:from>
      <xdr:col>1</xdr:col>
      <xdr:colOff>142875</xdr:colOff>
      <xdr:row>0</xdr:row>
      <xdr:rowOff>95250</xdr:rowOff>
    </xdr:from>
    <xdr:to>
      <xdr:col>3</xdr:col>
      <xdr:colOff>228600</xdr:colOff>
      <xdr:row>0</xdr:row>
      <xdr:rowOff>304800</xdr:rowOff>
    </xdr:to>
    <xdr:sp>
      <xdr:nvSpPr>
        <xdr:cNvPr id="4" name="AutoShape 8">
          <a:hlinkClick r:id="rId1"/>
        </xdr:cNvPr>
        <xdr:cNvSpPr>
          <a:spLocks/>
        </xdr:cNvSpPr>
      </xdr:nvSpPr>
      <xdr:spPr>
        <a:xfrm>
          <a:off x="1504950" y="95250"/>
          <a:ext cx="876300"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Report Form</a:t>
          </a:r>
        </a:p>
      </xdr:txBody>
    </xdr:sp>
    <xdr:clientData/>
  </xdr:twoCellAnchor>
  <xdr:twoCellAnchor editAs="absolute">
    <xdr:from>
      <xdr:col>3</xdr:col>
      <xdr:colOff>2971800</xdr:colOff>
      <xdr:row>0</xdr:row>
      <xdr:rowOff>85725</xdr:rowOff>
    </xdr:from>
    <xdr:to>
      <xdr:col>3</xdr:col>
      <xdr:colOff>3933825</xdr:colOff>
      <xdr:row>0</xdr:row>
      <xdr:rowOff>295275</xdr:rowOff>
    </xdr:to>
    <xdr:sp>
      <xdr:nvSpPr>
        <xdr:cNvPr id="5" name="AutoShape 129">
          <a:hlinkClick r:id="rId2"/>
        </xdr:cNvPr>
        <xdr:cNvSpPr>
          <a:spLocks/>
        </xdr:cNvSpPr>
      </xdr:nvSpPr>
      <xdr:spPr>
        <a:xfrm>
          <a:off x="5124450" y="85725"/>
          <a:ext cx="9620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E-mail Options</a:t>
          </a:r>
        </a:p>
      </xdr:txBody>
    </xdr:sp>
    <xdr:clientData/>
  </xdr:twoCellAnchor>
  <xdr:twoCellAnchor editAs="absolute">
    <xdr:from>
      <xdr:col>3</xdr:col>
      <xdr:colOff>4514850</xdr:colOff>
      <xdr:row>0</xdr:row>
      <xdr:rowOff>85725</xdr:rowOff>
    </xdr:from>
    <xdr:to>
      <xdr:col>3</xdr:col>
      <xdr:colOff>5953125</xdr:colOff>
      <xdr:row>0</xdr:row>
      <xdr:rowOff>295275</xdr:rowOff>
    </xdr:to>
    <xdr:sp>
      <xdr:nvSpPr>
        <xdr:cNvPr id="6" name="AutoShape 130">
          <a:hlinkClick r:id="rId3"/>
        </xdr:cNvPr>
        <xdr:cNvSpPr>
          <a:spLocks/>
        </xdr:cNvSpPr>
      </xdr:nvSpPr>
      <xdr:spPr>
        <a:xfrm>
          <a:off x="6667500" y="85725"/>
          <a:ext cx="143827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System Requirements</a:t>
          </a:r>
        </a:p>
      </xdr:txBody>
    </xdr:sp>
    <xdr:clientData/>
  </xdr:twoCellAnchor>
  <xdr:twoCellAnchor editAs="absolute">
    <xdr:from>
      <xdr:col>3</xdr:col>
      <xdr:colOff>285750</xdr:colOff>
      <xdr:row>0</xdr:row>
      <xdr:rowOff>85725</xdr:rowOff>
    </xdr:from>
    <xdr:to>
      <xdr:col>3</xdr:col>
      <xdr:colOff>1685925</xdr:colOff>
      <xdr:row>0</xdr:row>
      <xdr:rowOff>295275</xdr:rowOff>
    </xdr:to>
    <xdr:sp>
      <xdr:nvSpPr>
        <xdr:cNvPr id="7" name="AutoShape 141"/>
        <xdr:cNvSpPr>
          <a:spLocks/>
        </xdr:cNvSpPr>
      </xdr:nvSpPr>
      <xdr:spPr>
        <a:xfrm>
          <a:off x="2438400" y="85725"/>
          <a:ext cx="140017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Report Instructions</a:t>
          </a:r>
        </a:p>
      </xdr:txBody>
    </xdr:sp>
    <xdr:clientData/>
  </xdr:twoCellAnchor>
  <xdr:twoCellAnchor editAs="absolute">
    <xdr:from>
      <xdr:col>3</xdr:col>
      <xdr:colOff>6019800</xdr:colOff>
      <xdr:row>0</xdr:row>
      <xdr:rowOff>85725</xdr:rowOff>
    </xdr:from>
    <xdr:to>
      <xdr:col>4</xdr:col>
      <xdr:colOff>762000</xdr:colOff>
      <xdr:row>0</xdr:row>
      <xdr:rowOff>295275</xdr:rowOff>
    </xdr:to>
    <xdr:sp>
      <xdr:nvSpPr>
        <xdr:cNvPr id="8" name="AutoShape 10">
          <a:hlinkClick r:id="rId4"/>
        </xdr:cNvPr>
        <xdr:cNvSpPr>
          <a:spLocks/>
        </xdr:cNvSpPr>
      </xdr:nvSpPr>
      <xdr:spPr>
        <a:xfrm>
          <a:off x="8172450" y="85725"/>
          <a:ext cx="885825" cy="209550"/>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Quick Links</a:t>
          </a:r>
        </a:p>
      </xdr:txBody>
    </xdr:sp>
    <xdr:clientData/>
  </xdr:twoCellAnchor>
  <xdr:oneCellAnchor>
    <xdr:from>
      <xdr:col>3</xdr:col>
      <xdr:colOff>3857625</xdr:colOff>
      <xdr:row>0</xdr:row>
      <xdr:rowOff>409575</xdr:rowOff>
    </xdr:from>
    <xdr:ext cx="219075" cy="161925"/>
    <xdr:sp>
      <xdr:nvSpPr>
        <xdr:cNvPr id="9" name="Rectangle 9"/>
        <xdr:cNvSpPr>
          <a:spLocks/>
        </xdr:cNvSpPr>
      </xdr:nvSpPr>
      <xdr:spPr>
        <a:xfrm rot="19550877">
          <a:off x="6010275" y="409575"/>
          <a:ext cx="219075" cy="161925"/>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oneCellAnchor>
  <xdr:twoCellAnchor editAs="absolute">
    <xdr:from>
      <xdr:col>3</xdr:col>
      <xdr:colOff>1762125</xdr:colOff>
      <xdr:row>0</xdr:row>
      <xdr:rowOff>95250</xdr:rowOff>
    </xdr:from>
    <xdr:to>
      <xdr:col>3</xdr:col>
      <xdr:colOff>2905125</xdr:colOff>
      <xdr:row>0</xdr:row>
      <xdr:rowOff>314325</xdr:rowOff>
    </xdr:to>
    <xdr:sp>
      <xdr:nvSpPr>
        <xdr:cNvPr id="10" name="AutoShape 14">
          <a:hlinkClick r:id="rId5"/>
        </xdr:cNvPr>
        <xdr:cNvSpPr>
          <a:spLocks/>
        </xdr:cNvSpPr>
      </xdr:nvSpPr>
      <xdr:spPr>
        <a:xfrm>
          <a:off x="3914775" y="95250"/>
          <a:ext cx="1143000" cy="219075"/>
        </a:xfrm>
        <a:prstGeom prst="flowChartAlternateProcess">
          <a:avLst/>
        </a:prstGeom>
        <a:gradFill rotWithShape="1">
          <a:gsLst>
            <a:gs pos="0">
              <a:srgbClr val="767600"/>
            </a:gs>
            <a:gs pos="100000">
              <a:srgbClr val="FFFF00"/>
            </a:gs>
          </a:gsLst>
          <a:lin ang="5400000" scaled="1"/>
        </a:gradFill>
        <a:ln w="9525" cmpd="sng">
          <a:noFill/>
        </a:ln>
      </xdr:spPr>
      <xdr:txBody>
        <a:bodyPr vertOverflow="clip" wrap="square" lIns="27432" tIns="22860" rIns="27432" bIns="0"/>
        <a:p>
          <a:pPr algn="ctr">
            <a:defRPr/>
          </a:pPr>
          <a:r>
            <a:rPr lang="en-US" cap="none" sz="800" b="1" i="0" u="sng" baseline="0">
              <a:solidFill>
                <a:srgbClr val="0000FF"/>
              </a:solidFill>
            </a:rPr>
            <a:t>Validation Rules</a:t>
          </a:r>
        </a:p>
      </xdr:txBody>
    </xdr:sp>
    <xdr:clientData/>
  </xdr:twoCellAnchor>
  <xdr:twoCellAnchor editAs="absolute">
    <xdr:from>
      <xdr:col>3</xdr:col>
      <xdr:colOff>4000500</xdr:colOff>
      <xdr:row>0</xdr:row>
      <xdr:rowOff>95250</xdr:rowOff>
    </xdr:from>
    <xdr:to>
      <xdr:col>3</xdr:col>
      <xdr:colOff>4476750</xdr:colOff>
      <xdr:row>0</xdr:row>
      <xdr:rowOff>295275</xdr:rowOff>
    </xdr:to>
    <xdr:sp>
      <xdr:nvSpPr>
        <xdr:cNvPr id="11" name="AutoShape 8">
          <a:hlinkClick r:id="rId6"/>
        </xdr:cNvPr>
        <xdr:cNvSpPr>
          <a:spLocks/>
        </xdr:cNvSpPr>
      </xdr:nvSpPr>
      <xdr:spPr>
        <a:xfrm>
          <a:off x="6153150" y="95250"/>
          <a:ext cx="476250" cy="200025"/>
        </a:xfrm>
        <a:prstGeom prst="flowChartAlternateProcess">
          <a:avLst/>
        </a:prstGeom>
        <a:gradFill rotWithShape="1">
          <a:gsLst>
            <a:gs pos="0">
              <a:srgbClr val="760000"/>
            </a:gs>
            <a:gs pos="100000">
              <a:srgbClr val="FF0000"/>
            </a:gs>
          </a:gsLst>
          <a:lin ang="5400000" scaled="1"/>
        </a:gradFill>
        <a:ln w="9525" cmpd="sng">
          <a:noFill/>
        </a:ln>
      </xdr:spPr>
      <xdr:txBody>
        <a:bodyPr vertOverflow="clip" wrap="square" lIns="27432" tIns="22860" rIns="27432" bIns="0"/>
        <a:p>
          <a:pPr algn="ctr">
            <a:defRPr/>
          </a:pPr>
          <a:r>
            <a:rPr lang="en-US" cap="none" sz="800" b="1" i="0" u="sng" baseline="0">
              <a:solidFill>
                <a:srgbClr val="FFFF00"/>
              </a:solidFill>
            </a:rPr>
            <a:t>ACLs</a:t>
          </a:r>
        </a:p>
      </xdr:txBody>
    </xdr:sp>
    <xdr:clientData/>
  </xdr:twoCellAnchor>
  <xdr:oneCellAnchor>
    <xdr:from>
      <xdr:col>3</xdr:col>
      <xdr:colOff>3752850</xdr:colOff>
      <xdr:row>6</xdr:row>
      <xdr:rowOff>0</xdr:rowOff>
    </xdr:from>
    <xdr:ext cx="0" cy="1790700"/>
    <xdr:sp>
      <xdr:nvSpPr>
        <xdr:cNvPr id="12" name="Rectangle 1"/>
        <xdr:cNvSpPr>
          <a:spLocks/>
        </xdr:cNvSpPr>
      </xdr:nvSpPr>
      <xdr:spPr>
        <a:xfrm>
          <a:off x="5905500" y="1533525"/>
          <a:ext cx="0" cy="1790700"/>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oneCellAnchor>
  <xdr:oneCellAnchor>
    <xdr:from>
      <xdr:col>3</xdr:col>
      <xdr:colOff>3752850</xdr:colOff>
      <xdr:row>8</xdr:row>
      <xdr:rowOff>0</xdr:rowOff>
    </xdr:from>
    <xdr:ext cx="0" cy="1343025"/>
    <xdr:sp>
      <xdr:nvSpPr>
        <xdr:cNvPr id="13" name="Rectangle 1"/>
        <xdr:cNvSpPr>
          <a:spLocks/>
        </xdr:cNvSpPr>
      </xdr:nvSpPr>
      <xdr:spPr>
        <a:xfrm>
          <a:off x="5905500" y="1933575"/>
          <a:ext cx="0" cy="1343025"/>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admd\Central%20Office\RSB\DS2\zz%20TECH%20TEAM\01%20AUTOMATED%20FORMS\AutoForm%202017%20CT%20Val%20Display%20Rollout%20(Ready%20CT)\6%20Ready%20for%20Posting\CA237FCv07_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admd\Central%20Office\RSB\DS2\zz%20TECH%20TEAM\01%20AUTOMATED%20FORMS\AutoForm%202017%20CT%20Validation%20Display%20Rollout\CA237_KG%20Template%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admd\Central%20Office\RSB\DS2\zz%20TECH%20TEAM\01%20AUTOMATED%20FORMS\AutoForm%202017%20CT%20Validation%20Display%20Rollout\CF296%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Form"/>
      <sheetName val="CDSS Only"/>
      <sheetName val="Quick Links"/>
      <sheetName val="Validations"/>
      <sheetName val="ACL's"/>
    </sheetNames>
    <sheetDataSet>
      <sheetData sheetId="0">
        <row r="14">
          <cell r="T14" t="str">
            <v>Select County Name</v>
          </cell>
        </row>
        <row r="15">
          <cell r="T15" t="str">
            <v>01 Alameda</v>
          </cell>
        </row>
        <row r="16">
          <cell r="T16" t="str">
            <v>02 Alpine</v>
          </cell>
        </row>
        <row r="17">
          <cell r="T17" t="str">
            <v>03 Amador</v>
          </cell>
        </row>
        <row r="18">
          <cell r="T18" t="str">
            <v>04 Butte</v>
          </cell>
        </row>
        <row r="19">
          <cell r="T19" t="str">
            <v>05 Calaveras</v>
          </cell>
        </row>
        <row r="20">
          <cell r="T20" t="str">
            <v>06 Colusa</v>
          </cell>
        </row>
        <row r="21">
          <cell r="T21" t="str">
            <v>07 Contra Costa</v>
          </cell>
        </row>
        <row r="22">
          <cell r="T22" t="str">
            <v>08 Del Norte</v>
          </cell>
        </row>
        <row r="23">
          <cell r="T23" t="str">
            <v>09 El Dorado</v>
          </cell>
        </row>
        <row r="24">
          <cell r="T24" t="str">
            <v>10 Fresno</v>
          </cell>
        </row>
        <row r="25">
          <cell r="T25" t="str">
            <v>11 Glenn</v>
          </cell>
        </row>
        <row r="26">
          <cell r="T26" t="str">
            <v>12 Humboldt</v>
          </cell>
        </row>
        <row r="27">
          <cell r="T27" t="str">
            <v>13 Imperial</v>
          </cell>
        </row>
        <row r="28">
          <cell r="T28" t="str">
            <v>14 Inyo</v>
          </cell>
        </row>
        <row r="29">
          <cell r="T29" t="str">
            <v>15 Kern</v>
          </cell>
        </row>
        <row r="30">
          <cell r="T30" t="str">
            <v>16 Kings</v>
          </cell>
        </row>
        <row r="31">
          <cell r="T31" t="str">
            <v>17 Lake</v>
          </cell>
        </row>
        <row r="32">
          <cell r="T32" t="str">
            <v>18 Lassen</v>
          </cell>
        </row>
        <row r="33">
          <cell r="T33" t="str">
            <v>19 Los Angeles</v>
          </cell>
        </row>
        <row r="34">
          <cell r="T34" t="str">
            <v>20 Madera</v>
          </cell>
        </row>
        <row r="35">
          <cell r="T35" t="str">
            <v>21 Marin</v>
          </cell>
        </row>
        <row r="36">
          <cell r="T36" t="str">
            <v>22 Mariposa</v>
          </cell>
        </row>
        <row r="37">
          <cell r="T37" t="str">
            <v>23 Mendocino</v>
          </cell>
        </row>
        <row r="38">
          <cell r="T38" t="str">
            <v>24 Merced</v>
          </cell>
        </row>
        <row r="39">
          <cell r="T39" t="str">
            <v>25 Modoc</v>
          </cell>
        </row>
        <row r="40">
          <cell r="T40" t="str">
            <v>26 Mono</v>
          </cell>
        </row>
        <row r="41">
          <cell r="T41" t="str">
            <v>27 Monterey</v>
          </cell>
        </row>
        <row r="42">
          <cell r="T42" t="str">
            <v>28 Napa</v>
          </cell>
        </row>
        <row r="43">
          <cell r="T43" t="str">
            <v>29 Nevada</v>
          </cell>
        </row>
        <row r="44">
          <cell r="T44" t="str">
            <v>30 Orange</v>
          </cell>
        </row>
        <row r="45">
          <cell r="T45" t="str">
            <v>31 Placer</v>
          </cell>
        </row>
        <row r="46">
          <cell r="T46" t="str">
            <v>32 Plumas</v>
          </cell>
        </row>
        <row r="47">
          <cell r="T47" t="str">
            <v>33 Riverside</v>
          </cell>
        </row>
        <row r="48">
          <cell r="T48" t="str">
            <v>34 Sacramento</v>
          </cell>
        </row>
        <row r="49">
          <cell r="T49" t="str">
            <v>35 San Benito</v>
          </cell>
        </row>
        <row r="50">
          <cell r="T50" t="str">
            <v>36 San Bernardino</v>
          </cell>
        </row>
        <row r="51">
          <cell r="T51" t="str">
            <v>37 San Diego</v>
          </cell>
        </row>
        <row r="52">
          <cell r="T52" t="str">
            <v>38 San Francisco</v>
          </cell>
        </row>
        <row r="53">
          <cell r="T53" t="str">
            <v>39 San Joaquin</v>
          </cell>
        </row>
        <row r="54">
          <cell r="T54" t="str">
            <v>40 San Luis Obispo</v>
          </cell>
        </row>
        <row r="55">
          <cell r="T55" t="str">
            <v>41 San Mateo</v>
          </cell>
        </row>
        <row r="56">
          <cell r="T56" t="str">
            <v>42 Santa Barbara</v>
          </cell>
        </row>
        <row r="57">
          <cell r="T57" t="str">
            <v>43 Santa Clara</v>
          </cell>
        </row>
        <row r="58">
          <cell r="T58" t="str">
            <v>44 Santa Cruz</v>
          </cell>
        </row>
        <row r="59">
          <cell r="T59" t="str">
            <v>45 Shasta</v>
          </cell>
        </row>
        <row r="60">
          <cell r="T60" t="str">
            <v>46 Sierra</v>
          </cell>
        </row>
        <row r="61">
          <cell r="T61" t="str">
            <v>47 Siskiyou</v>
          </cell>
        </row>
        <row r="62">
          <cell r="T62" t="str">
            <v>48 Solano</v>
          </cell>
        </row>
        <row r="63">
          <cell r="T63" t="str">
            <v>49 Sonoma</v>
          </cell>
        </row>
        <row r="64">
          <cell r="T64" t="str">
            <v>50 Stanislaus</v>
          </cell>
        </row>
        <row r="65">
          <cell r="T65" t="str">
            <v>51 Sutter</v>
          </cell>
        </row>
        <row r="66">
          <cell r="T66" t="str">
            <v>52 Tehama</v>
          </cell>
        </row>
        <row r="67">
          <cell r="T67" t="str">
            <v>53 Trinity</v>
          </cell>
        </row>
        <row r="68">
          <cell r="T68" t="str">
            <v>54 Tulare</v>
          </cell>
        </row>
        <row r="69">
          <cell r="T69" t="str">
            <v>55 Tuolumne</v>
          </cell>
        </row>
        <row r="70">
          <cell r="T70" t="str">
            <v>56 Ventura</v>
          </cell>
        </row>
        <row r="71">
          <cell r="T71" t="str">
            <v>57 Yolo</v>
          </cell>
        </row>
        <row r="72">
          <cell r="T72" t="str">
            <v>58 Yuba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Form"/>
      <sheetName val="CDSS Only"/>
      <sheetName val="ACL'S"/>
      <sheetName val="Validations"/>
      <sheetName val="Quick Links"/>
    </sheetNames>
    <sheetDataSet>
      <sheetData sheetId="0">
        <row r="7">
          <cell r="S7" t="str">
            <v>Select County Name</v>
          </cell>
          <cell r="T7" t="str">
            <v>Select Month</v>
          </cell>
        </row>
        <row r="8">
          <cell r="S8" t="str">
            <v>01 Alameda</v>
          </cell>
          <cell r="T8" t="str">
            <v>January</v>
          </cell>
        </row>
        <row r="9">
          <cell r="S9" t="str">
            <v>02 Alpine</v>
          </cell>
          <cell r="T9" t="str">
            <v>February</v>
          </cell>
        </row>
        <row r="10">
          <cell r="S10" t="str">
            <v>03 Amador</v>
          </cell>
          <cell r="T10" t="str">
            <v>March</v>
          </cell>
        </row>
        <row r="11">
          <cell r="S11" t="str">
            <v>04 Butte</v>
          </cell>
          <cell r="T11" t="str">
            <v>April</v>
          </cell>
        </row>
        <row r="12">
          <cell r="S12" t="str">
            <v>05 Calaveras</v>
          </cell>
          <cell r="T12" t="str">
            <v>May</v>
          </cell>
        </row>
        <row r="13">
          <cell r="S13" t="str">
            <v>06 Colusa</v>
          </cell>
          <cell r="T13" t="str">
            <v>June</v>
          </cell>
        </row>
        <row r="14">
          <cell r="S14" t="str">
            <v>07 Contra Costa</v>
          </cell>
          <cell r="T14" t="str">
            <v>July</v>
          </cell>
        </row>
        <row r="15">
          <cell r="S15" t="str">
            <v>08 Del Norte</v>
          </cell>
          <cell r="T15" t="str">
            <v>August</v>
          </cell>
        </row>
        <row r="16">
          <cell r="S16" t="str">
            <v>09 El Dorado</v>
          </cell>
          <cell r="T16" t="str">
            <v>September</v>
          </cell>
        </row>
        <row r="17">
          <cell r="S17" t="str">
            <v>10 Fresno</v>
          </cell>
          <cell r="T17" t="str">
            <v>October</v>
          </cell>
        </row>
        <row r="18">
          <cell r="S18" t="str">
            <v>11 Glenn</v>
          </cell>
          <cell r="T18" t="str">
            <v>November</v>
          </cell>
        </row>
        <row r="19">
          <cell r="S19" t="str">
            <v>12 Humboldt</v>
          </cell>
          <cell r="T19" t="str">
            <v>December</v>
          </cell>
        </row>
        <row r="20">
          <cell r="S20" t="str">
            <v>13 Imperial</v>
          </cell>
        </row>
        <row r="21">
          <cell r="S21" t="str">
            <v>14 Inyo</v>
          </cell>
        </row>
        <row r="22">
          <cell r="S22" t="str">
            <v>15 Kern</v>
          </cell>
        </row>
        <row r="23">
          <cell r="S23" t="str">
            <v>16 Kings</v>
          </cell>
        </row>
        <row r="24">
          <cell r="S24" t="str">
            <v>17 Lake</v>
          </cell>
        </row>
        <row r="25">
          <cell r="S25" t="str">
            <v>18 Lassen</v>
          </cell>
        </row>
        <row r="26">
          <cell r="S26" t="str">
            <v>19 Los Angeles</v>
          </cell>
        </row>
        <row r="27">
          <cell r="S27" t="str">
            <v>20 Madera</v>
          </cell>
        </row>
        <row r="28">
          <cell r="S28" t="str">
            <v>21 Marin</v>
          </cell>
        </row>
        <row r="29">
          <cell r="S29" t="str">
            <v>22 Mariposa</v>
          </cell>
        </row>
        <row r="30">
          <cell r="S30" t="str">
            <v>23 Mendocino</v>
          </cell>
        </row>
        <row r="31">
          <cell r="S31" t="str">
            <v>24 Merced</v>
          </cell>
        </row>
        <row r="32">
          <cell r="S32" t="str">
            <v>25 Modoc</v>
          </cell>
        </row>
        <row r="33">
          <cell r="S33" t="str">
            <v>26 Mono</v>
          </cell>
        </row>
        <row r="34">
          <cell r="S34" t="str">
            <v>27 Monterey</v>
          </cell>
        </row>
        <row r="35">
          <cell r="S35" t="str">
            <v>28 Napa</v>
          </cell>
        </row>
        <row r="36">
          <cell r="S36" t="str">
            <v>29 Nevada</v>
          </cell>
        </row>
        <row r="37">
          <cell r="S37" t="str">
            <v>30 Orange</v>
          </cell>
        </row>
        <row r="38">
          <cell r="S38" t="str">
            <v>31 Placer</v>
          </cell>
        </row>
        <row r="39">
          <cell r="S39" t="str">
            <v>32 Plumas</v>
          </cell>
        </row>
        <row r="40">
          <cell r="S40" t="str">
            <v>33 Riverside</v>
          </cell>
        </row>
        <row r="41">
          <cell r="S41" t="str">
            <v>34 Sacramento</v>
          </cell>
        </row>
        <row r="42">
          <cell r="S42" t="str">
            <v>35 San Benito</v>
          </cell>
        </row>
        <row r="43">
          <cell r="S43" t="str">
            <v>36 San Bernardino</v>
          </cell>
        </row>
        <row r="44">
          <cell r="S44" t="str">
            <v>37 San Diego</v>
          </cell>
        </row>
        <row r="45">
          <cell r="S45" t="str">
            <v>38 San Francisco</v>
          </cell>
        </row>
        <row r="46">
          <cell r="S46" t="str">
            <v>39 San Joaquin</v>
          </cell>
        </row>
        <row r="47">
          <cell r="S47" t="str">
            <v>40 San Luis Obispo</v>
          </cell>
        </row>
        <row r="48">
          <cell r="S48" t="str">
            <v>41 San Mateo</v>
          </cell>
        </row>
        <row r="49">
          <cell r="S49" t="str">
            <v>42 Santa Barbara</v>
          </cell>
        </row>
        <row r="50">
          <cell r="S50" t="str">
            <v>43 Santa Clara</v>
          </cell>
        </row>
        <row r="51">
          <cell r="S51" t="str">
            <v>44 Santa Cruz</v>
          </cell>
        </row>
        <row r="52">
          <cell r="S52" t="str">
            <v>45 Shasta</v>
          </cell>
        </row>
        <row r="53">
          <cell r="S53" t="str">
            <v>46 Sierra</v>
          </cell>
        </row>
        <row r="54">
          <cell r="S54" t="str">
            <v>47 Siskiyou</v>
          </cell>
        </row>
        <row r="55">
          <cell r="S55" t="str">
            <v>48 Solano</v>
          </cell>
        </row>
        <row r="56">
          <cell r="S56" t="str">
            <v>49 Sonoma</v>
          </cell>
        </row>
        <row r="57">
          <cell r="S57" t="str">
            <v>50 Stanislaus</v>
          </cell>
        </row>
        <row r="58">
          <cell r="S58" t="str">
            <v>51 Sutter</v>
          </cell>
        </row>
        <row r="59">
          <cell r="S59" t="str">
            <v>52 Tehama</v>
          </cell>
        </row>
        <row r="60">
          <cell r="S60" t="str">
            <v>53 Trinity</v>
          </cell>
        </row>
        <row r="61">
          <cell r="S61" t="str">
            <v>54 Tulare</v>
          </cell>
        </row>
        <row r="62">
          <cell r="S62" t="str">
            <v>55 Tuolumne</v>
          </cell>
        </row>
        <row r="63">
          <cell r="S63" t="str">
            <v>56 Ventura</v>
          </cell>
        </row>
        <row r="64">
          <cell r="S64" t="str">
            <v>57 Yolo</v>
          </cell>
        </row>
        <row r="65">
          <cell r="S65" t="str">
            <v>58 Yuba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Form"/>
      <sheetName val="ACL's"/>
      <sheetName val="Validations"/>
      <sheetName val="Quick Links"/>
      <sheetName val="CDSS USE ONLY"/>
    </sheetNames>
    <sheetDataSet>
      <sheetData sheetId="0">
        <row r="8">
          <cell r="AD8" t="str">
            <v>Select County Name</v>
          </cell>
          <cell r="AF8" t="str">
            <v>Select Month</v>
          </cell>
          <cell r="AG8" t="str">
            <v>Select Year</v>
          </cell>
        </row>
        <row r="9">
          <cell r="AD9" t="str">
            <v>01 Alameda</v>
          </cell>
          <cell r="AF9" t="str">
            <v>January</v>
          </cell>
          <cell r="AG9">
            <v>2017</v>
          </cell>
        </row>
        <row r="10">
          <cell r="AD10" t="str">
            <v>02 Alpine</v>
          </cell>
          <cell r="AF10" t="str">
            <v>February</v>
          </cell>
          <cell r="AG10">
            <v>2016</v>
          </cell>
        </row>
        <row r="11">
          <cell r="AD11" t="str">
            <v>03 Amador</v>
          </cell>
          <cell r="AF11" t="str">
            <v>March</v>
          </cell>
          <cell r="AG11" t="str">
            <v>N/A</v>
          </cell>
        </row>
        <row r="12">
          <cell r="AD12" t="str">
            <v>04 Butte</v>
          </cell>
          <cell r="AF12" t="str">
            <v>April</v>
          </cell>
          <cell r="AG12" t="str">
            <v>N/A</v>
          </cell>
        </row>
        <row r="13">
          <cell r="AD13" t="str">
            <v>05 Calaveras</v>
          </cell>
          <cell r="AF13" t="str">
            <v>May</v>
          </cell>
          <cell r="AG13" t="str">
            <v>N/A</v>
          </cell>
        </row>
        <row r="14">
          <cell r="AD14" t="str">
            <v>06 Colusa</v>
          </cell>
          <cell r="AF14" t="str">
            <v>June</v>
          </cell>
          <cell r="AG14" t="str">
            <v>N/A</v>
          </cell>
        </row>
        <row r="15">
          <cell r="AD15" t="str">
            <v>07 Contra Costa</v>
          </cell>
          <cell r="AF15" t="str">
            <v>July</v>
          </cell>
          <cell r="AG15" t="str">
            <v>N/A</v>
          </cell>
        </row>
        <row r="16">
          <cell r="AD16" t="str">
            <v>08 Del Norte</v>
          </cell>
          <cell r="AF16" t="str">
            <v>August</v>
          </cell>
          <cell r="AG16" t="str">
            <v>N/A</v>
          </cell>
        </row>
        <row r="17">
          <cell r="AD17" t="str">
            <v>09 El Dorado</v>
          </cell>
          <cell r="AF17" t="str">
            <v>September</v>
          </cell>
          <cell r="AG17" t="str">
            <v>N/A</v>
          </cell>
        </row>
        <row r="18">
          <cell r="AD18" t="str">
            <v>10 Fresno</v>
          </cell>
          <cell r="AF18" t="str">
            <v>October</v>
          </cell>
          <cell r="AG18" t="str">
            <v>N/A</v>
          </cell>
        </row>
        <row r="19">
          <cell r="AD19" t="str">
            <v>11 Glenn</v>
          </cell>
          <cell r="AF19" t="str">
            <v>November</v>
          </cell>
          <cell r="AG19" t="str">
            <v>N/A</v>
          </cell>
        </row>
        <row r="20">
          <cell r="AD20" t="str">
            <v>12 Humboldt</v>
          </cell>
          <cell r="AF20" t="str">
            <v>December</v>
          </cell>
          <cell r="AG20" t="str">
            <v>N/A</v>
          </cell>
        </row>
        <row r="21">
          <cell r="AD21" t="str">
            <v>13 Imperial</v>
          </cell>
          <cell r="AG21" t="str">
            <v>N/A</v>
          </cell>
        </row>
        <row r="22">
          <cell r="AD22" t="str">
            <v>14 Inyo</v>
          </cell>
        </row>
        <row r="23">
          <cell r="AD23" t="str">
            <v>15 Kern</v>
          </cell>
        </row>
        <row r="24">
          <cell r="AD24" t="str">
            <v>16 Kings</v>
          </cell>
        </row>
        <row r="25">
          <cell r="AD25" t="str">
            <v>17 Lake</v>
          </cell>
        </row>
        <row r="26">
          <cell r="AD26" t="str">
            <v>18 Lassen</v>
          </cell>
        </row>
        <row r="27">
          <cell r="AD27" t="str">
            <v>19 Los Angeles</v>
          </cell>
        </row>
        <row r="28">
          <cell r="AD28" t="str">
            <v>20 Madera</v>
          </cell>
        </row>
        <row r="29">
          <cell r="AD29" t="str">
            <v>21 Marin</v>
          </cell>
        </row>
        <row r="30">
          <cell r="AD30" t="str">
            <v>22 Mariposa</v>
          </cell>
        </row>
        <row r="31">
          <cell r="AD31" t="str">
            <v>23 Mendocino</v>
          </cell>
        </row>
        <row r="32">
          <cell r="AD32" t="str">
            <v>24 Merced</v>
          </cell>
        </row>
        <row r="33">
          <cell r="AD33" t="str">
            <v>25 Modoc</v>
          </cell>
        </row>
        <row r="34">
          <cell r="AD34" t="str">
            <v>26 Mono</v>
          </cell>
        </row>
        <row r="35">
          <cell r="AD35" t="str">
            <v>27 Monterey</v>
          </cell>
        </row>
        <row r="36">
          <cell r="AD36" t="str">
            <v>28 Napa</v>
          </cell>
        </row>
        <row r="37">
          <cell r="AD37" t="str">
            <v>29 Nevada</v>
          </cell>
        </row>
        <row r="38">
          <cell r="AD38" t="str">
            <v>30 Orange</v>
          </cell>
        </row>
        <row r="39">
          <cell r="AD39" t="str">
            <v>31 Placer</v>
          </cell>
        </row>
        <row r="40">
          <cell r="AD40" t="str">
            <v>32 Plumas</v>
          </cell>
        </row>
        <row r="41">
          <cell r="AD41" t="str">
            <v>33 Riverside</v>
          </cell>
        </row>
        <row r="42">
          <cell r="AD42" t="str">
            <v>34 Sacramento</v>
          </cell>
        </row>
        <row r="43">
          <cell r="AD43" t="str">
            <v>35 San Benito</v>
          </cell>
        </row>
        <row r="44">
          <cell r="AD44" t="str">
            <v>36 San Bernardino</v>
          </cell>
        </row>
        <row r="45">
          <cell r="AD45" t="str">
            <v>37 San Diego</v>
          </cell>
        </row>
        <row r="46">
          <cell r="AD46" t="str">
            <v>38 San Francisco</v>
          </cell>
        </row>
        <row r="47">
          <cell r="AD47" t="str">
            <v>39 San Joaquin</v>
          </cell>
        </row>
        <row r="48">
          <cell r="AD48" t="str">
            <v>40 San Luis Obispo</v>
          </cell>
        </row>
        <row r="49">
          <cell r="AD49" t="str">
            <v>41 San Mateo</v>
          </cell>
        </row>
        <row r="50">
          <cell r="AD50" t="str">
            <v>42 Santa Barbara</v>
          </cell>
        </row>
        <row r="51">
          <cell r="AD51" t="str">
            <v>43 Santa Clara</v>
          </cell>
        </row>
        <row r="52">
          <cell r="AD52" t="str">
            <v>44 Santa Cruz</v>
          </cell>
        </row>
        <row r="53">
          <cell r="AD53" t="str">
            <v>45 Shasta</v>
          </cell>
        </row>
        <row r="54">
          <cell r="AD54" t="str">
            <v>46 Sierra</v>
          </cell>
        </row>
        <row r="55">
          <cell r="AD55" t="str">
            <v>47 Siskiyou</v>
          </cell>
        </row>
        <row r="56">
          <cell r="AD56" t="str">
            <v>48 Solano</v>
          </cell>
        </row>
        <row r="57">
          <cell r="AD57" t="str">
            <v>49 Sonoma</v>
          </cell>
        </row>
        <row r="58">
          <cell r="AD58" t="str">
            <v>50 Stanislaus</v>
          </cell>
        </row>
        <row r="59">
          <cell r="AD59" t="str">
            <v>51 Sutter</v>
          </cell>
        </row>
        <row r="60">
          <cell r="AD60" t="str">
            <v>52 Tehama</v>
          </cell>
        </row>
        <row r="61">
          <cell r="AD61" t="str">
            <v>53 Trinity</v>
          </cell>
        </row>
        <row r="62">
          <cell r="AD62" t="str">
            <v>54 Tulare</v>
          </cell>
        </row>
        <row r="63">
          <cell r="AD63" t="str">
            <v>55 Tuolumne</v>
          </cell>
        </row>
        <row r="64">
          <cell r="AD64" t="str">
            <v>56 Ventura</v>
          </cell>
        </row>
        <row r="65">
          <cell r="AD65" t="str">
            <v>57 Yolo</v>
          </cell>
        </row>
        <row r="66">
          <cell r="AD66" t="str">
            <v>58 Yuba</v>
          </cell>
        </row>
      </sheetData>
    </sheetDataSet>
  </externalBook>
</externalLink>
</file>

<file path=xl/tables/table1.xml><?xml version="1.0" encoding="utf-8"?>
<table xmlns="http://schemas.openxmlformats.org/spreadsheetml/2006/main" id="1" name="Validations" displayName="Validations" ref="C7:E51" comment="" totalsRowShown="0">
  <autoFilter ref="C7:E51"/>
  <tableColumns count="3">
    <tableColumn id="1" name="Cell"/>
    <tableColumn id="2" name="VALIDATION RULES AND EDITS"/>
    <tableColumn id="3" name="Statu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ss.cahwnet.gov/cdssweb/" TargetMode="External" /><Relationship Id="rId2" Type="http://schemas.openxmlformats.org/officeDocument/2006/relationships/hyperlink" Target="http://www.dss.cahwnet.gov/dssdb/" TargetMode="External" /><Relationship Id="rId3" Type="http://schemas.openxmlformats.org/officeDocument/2006/relationships/hyperlink" Target="http://www.dss.cahwnet.gov/research/DataTableR_457.htm" TargetMode="External" /><Relationship Id="rId4" Type="http://schemas.openxmlformats.org/officeDocument/2006/relationships/hyperlink" Target="http://www.dss.cahwnet.gov/research/SOC242-Adu_436.htm" TargetMode="External" /><Relationship Id="rId5" Type="http://schemas.openxmlformats.org/officeDocument/2006/relationships/hyperlink" Target="http://www.dss.cahwnet.gov/research/Disability_438.htm" TargetMode="External" /><Relationship Id="rId6" Type="http://schemas.openxmlformats.org/officeDocument/2006/relationships/hyperlink" Target="http://www.cdss.ca.gov/inforesources/Research-and-Data/Childrens-Programs-Data-Tables" TargetMode="External" /><Relationship Id="rId7" Type="http://schemas.openxmlformats.org/officeDocument/2006/relationships/hyperlink" Target="http://www.cdss.ca.gov/inforesources/Research-and-Data/Childrens-Programs-Data-Trends" TargetMode="External" /><Relationship Id="rId8" Type="http://schemas.openxmlformats.org/officeDocument/2006/relationships/hyperlink" Target="http://www.cdss.ca.gov/" TargetMode="External" /><Relationship Id="rId9" Type="http://schemas.openxmlformats.org/officeDocument/2006/relationships/hyperlink" Target="http://www.cdss.ca.gov/research/default.htm" TargetMode="External" /><Relationship Id="rId10" Type="http://schemas.openxmlformats.org/officeDocument/2006/relationships/hyperlink" Target="http://www.cdss.ca.gov/research/DataTableR_457.htm" TargetMode="External" /><Relationship Id="rId11" Type="http://schemas.openxmlformats.org/officeDocument/2006/relationships/hyperlink" Target="http://www.cdss.ca.gov/inforesources/Research-and-Data/Report-Form-and-Instructions" TargetMode="External" /><Relationship Id="rId12" Type="http://schemas.openxmlformats.org/officeDocument/2006/relationships/hyperlink" Target="http://www.cdss.ca.gov/inforesources/Research-and-Data/DSSDB" TargetMode="External" /><Relationship Id="rId13" Type="http://schemas.openxmlformats.org/officeDocument/2006/relationships/hyperlink" Target="http://www.cdss.ca.gov/research/default.htm" TargetMode="External" /><Relationship Id="rId14" Type="http://schemas.openxmlformats.org/officeDocument/2006/relationships/hyperlink" Target="http://www.dss.cahwnet.gov/research/SOC242-Adu_436.htm" TargetMode="External" /><Relationship Id="rId15" Type="http://schemas.openxmlformats.org/officeDocument/2006/relationships/hyperlink" Target="http://www.cdss.ca.gov/research/PG299.htm" TargetMode="External" /><Relationship Id="rId16" Type="http://schemas.openxmlformats.org/officeDocument/2006/relationships/hyperlink" Target="http://www.cdss.ca.gov/research/res/pdf/blankforms/CA237FCv7_09.pdf" TargetMode="External" /><Relationship Id="rId17" Type="http://schemas.openxmlformats.org/officeDocument/2006/relationships/hyperlink" Target="http://www.cdss.ca.gov/inforesources/Research-and-Data" TargetMode="External" /><Relationship Id="rId18" Type="http://schemas.openxmlformats.org/officeDocument/2006/relationships/hyperlink" Target="http://www.dss.cahwnet.gov/research/SOC242-Adu_436.htm" TargetMode="External" /><Relationship Id="rId19" Type="http://schemas.openxmlformats.org/officeDocument/2006/relationships/hyperlink" Target="http://www.cdss.ca.gov/research/PG299.htm" TargetMode="External" /><Relationship Id="rId20" Type="http://schemas.openxmlformats.org/officeDocument/2006/relationships/hyperlink" Target="http://www.cdss.ca.gov/research/res/pdf/blankforms/CA237FCv7_09.pdf" TargetMode="External" /><Relationship Id="rId21" Type="http://schemas.openxmlformats.org/officeDocument/2006/relationships/hyperlink" Target="http://www.cdss.ca.gov/research/res/pdf/blankforms/CA237FCv7_09.pdf" TargetMode="External" /><Relationship Id="rId22" Type="http://schemas.openxmlformats.org/officeDocument/2006/relationships/hyperlink" Target="http://www.cdss.ca.gov/Portals/9/CA237FC_12_17FormsAndInstructions.pdf?ver=2017-02-13-080427-783" TargetMode="External" /><Relationship Id="rId23" Type="http://schemas.openxmlformats.org/officeDocument/2006/relationships/drawing" Target="../drawings/drawing3.xml" /><Relationship Id="rId2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dss.ca.gov/lettersnotices/entres/getinfo/acl06/pdf/06-10.pdf" TargetMode="External" /><Relationship Id="rId2" Type="http://schemas.openxmlformats.org/officeDocument/2006/relationships/hyperlink" Target="http://www.cdss.ca.gov/lettersnotices/entres/getinfo/acl00/pdf/00-29.PDF" TargetMode="External" /><Relationship Id="rId3" Type="http://schemas.openxmlformats.org/officeDocument/2006/relationships/hyperlink" Target="http://www.cdss.ca.gov/lettersnotices/entres/getinfo/acl99/99-29.PDF" TargetMode="External" /><Relationship Id="rId4" Type="http://schemas.openxmlformats.org/officeDocument/2006/relationships/hyperlink" Target="http://www.cdss.ca.gov/lettersnotices/entres/getinfo/acl96/96-33.PDF" TargetMode="External" /><Relationship Id="rId5" Type="http://schemas.openxmlformats.org/officeDocument/2006/relationships/hyperlink" Target="http://www.cdss.ca.gov/lettersnotices/entres/getinfo/acin85/I-35-85.pdf" TargetMode="External" /><Relationship Id="rId6" Type="http://schemas.openxmlformats.org/officeDocument/2006/relationships/hyperlink" Target="http://www.cdss.ca.gov/lettersnotices/entres/getinfo/acin84/I-104-84.pdf" TargetMode="External" /><Relationship Id="rId7" Type="http://schemas.openxmlformats.org/officeDocument/2006/relationships/hyperlink" Target="http://www.cdss.ca.gov/lettersnotices/entres/getinfo/acl99/99-29.PDF" TargetMode="External" /><Relationship Id="rId8" Type="http://schemas.openxmlformats.org/officeDocument/2006/relationships/hyperlink" Target="http://www.cdss.ca.gov/lettersnotices/entres/getinfo/acl00/pdf/00-09.PDF" TargetMode="External" /><Relationship Id="rId9" Type="http://schemas.openxmlformats.org/officeDocument/2006/relationships/hyperlink" Target="http://www.cdss.ca.gov/lettersnotices/entres/getinfo/acl99/99-29.PDF" TargetMode="External" /><Relationship Id="rId10" Type="http://schemas.openxmlformats.org/officeDocument/2006/relationships/hyperlink" Target="http://www.cdss.ca.gov/lettersnotices/entres/getinfo/acin99/I-40_99.pdf" TargetMode="External" /><Relationship Id="rId11" Type="http://schemas.openxmlformats.org/officeDocument/2006/relationships/hyperlink" Target="http://www.cdss.ca.gov/lettersnotices/entres/getinfo/acl/2009/09-33.pdf" TargetMode="External" /><Relationship Id="rId12" Type="http://schemas.openxmlformats.org/officeDocument/2006/relationships/hyperlink" Target="http://www.cdss.ca.gov/lettersnotices/EntRes/getinfo/acl/2017/17-07.pdf" TargetMode="External" /><Relationship Id="rId13" Type="http://schemas.openxmlformats.org/officeDocument/2006/relationships/hyperlink" Target="http://www.cdss.ca.gov/Portals/9/ACL/2017/17-07E.pdf?ver=2017-12-22-145537-863" TargetMode="External" /><Relationship Id="rId14" Type="http://schemas.openxmlformats.org/officeDocument/2006/relationships/hyperlink" Target="http://www.cdss.ca.gov/Portals/9/ACL/2017/17-07E2.pdf?ver=2018-01-19-114312-400" TargetMode="External" /><Relationship Id="rId15" Type="http://schemas.openxmlformats.org/officeDocument/2006/relationships/drawing" Target="../drawings/drawing4.xml" /><Relationship Id="rId1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1"/>
  <dimension ref="A1:BS77"/>
  <sheetViews>
    <sheetView showGridLines="0" showRowColHeaders="0"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2.75"/>
  <cols>
    <col min="1" max="1" width="17.875" style="115" customWidth="1"/>
    <col min="2" max="2" width="14.25390625" style="47" hidden="1" customWidth="1"/>
    <col min="3" max="3" width="11.125" style="47" hidden="1" customWidth="1"/>
    <col min="4" max="4" width="16.875" style="47" hidden="1" customWidth="1"/>
    <col min="5" max="5" width="12.75390625" style="47" hidden="1" customWidth="1"/>
    <col min="6" max="6" width="11.25390625" style="47" hidden="1" customWidth="1"/>
    <col min="7" max="7" width="10.75390625" style="47" hidden="1" customWidth="1"/>
    <col min="8" max="8" width="9.75390625" style="47" hidden="1" customWidth="1"/>
    <col min="9" max="9" width="9.125" style="47" hidden="1" customWidth="1"/>
    <col min="10" max="10" width="2.00390625" style="115" customWidth="1"/>
    <col min="11" max="11" width="3.875" style="115" customWidth="1"/>
    <col min="12" max="12" width="3.00390625" style="115" customWidth="1"/>
    <col min="13" max="13" width="9.125" style="115" customWidth="1"/>
    <col min="14" max="14" width="3.75390625" style="115" customWidth="1"/>
    <col min="15" max="15" width="8.625" style="115" customWidth="1"/>
    <col min="16" max="16" width="3.75390625" style="115" customWidth="1"/>
    <col min="17" max="17" width="8.875" style="115" customWidth="1"/>
    <col min="18" max="18" width="3.75390625" style="115" customWidth="1"/>
    <col min="19" max="19" width="8.625" style="115" customWidth="1"/>
    <col min="20" max="20" width="3.75390625" style="115" customWidth="1"/>
    <col min="21" max="21" width="8.625" style="115" customWidth="1"/>
    <col min="22" max="22" width="3.75390625" style="115" customWidth="1"/>
    <col min="23" max="23" width="9.875" style="115" customWidth="1"/>
    <col min="24" max="24" width="3.875" style="115" bestFit="1" customWidth="1"/>
    <col min="25" max="25" width="8.625" style="115" customWidth="1"/>
    <col min="26" max="26" width="3.875" style="115" bestFit="1" customWidth="1"/>
    <col min="27" max="27" width="8.625" style="115" customWidth="1"/>
    <col min="28" max="28" width="3.875" style="115" bestFit="1" customWidth="1"/>
    <col min="29" max="29" width="12.25390625" style="115" customWidth="1"/>
    <col min="30" max="30" width="3.875" style="115" bestFit="1" customWidth="1"/>
    <col min="31" max="31" width="13.25390625" style="115" customWidth="1"/>
    <col min="32" max="32" width="1.75390625" style="47" customWidth="1"/>
    <col min="33" max="33" width="3.75390625" style="115" hidden="1" customWidth="1"/>
    <col min="34" max="34" width="8.625" style="115" hidden="1" customWidth="1"/>
    <col min="35" max="35" width="3.75390625" style="115" hidden="1" customWidth="1"/>
    <col min="36" max="36" width="8.875" style="115" hidden="1" customWidth="1"/>
    <col min="37" max="37" width="3.75390625" style="115" hidden="1" customWidth="1"/>
    <col min="38" max="38" width="8.625" style="115" hidden="1" customWidth="1"/>
    <col min="39" max="39" width="3.75390625" style="115" hidden="1" customWidth="1"/>
    <col min="40" max="40" width="8.625" style="115" hidden="1" customWidth="1"/>
    <col min="41" max="41" width="3.75390625" style="115" hidden="1" customWidth="1"/>
    <col min="42" max="42" width="9.875" style="115" hidden="1" customWidth="1"/>
    <col min="43" max="43" width="6.75390625" style="115" hidden="1" customWidth="1"/>
    <col min="44" max="44" width="8.625" style="115" hidden="1" customWidth="1"/>
    <col min="45" max="45" width="6.75390625" style="115" hidden="1" customWidth="1"/>
    <col min="46" max="46" width="8.625" style="115" hidden="1" customWidth="1"/>
    <col min="47" max="47" width="5.875" style="115" hidden="1" customWidth="1"/>
    <col min="48" max="48" width="12.25390625" style="115" hidden="1" customWidth="1"/>
    <col min="49" max="49" width="6.75390625" style="115" hidden="1" customWidth="1"/>
    <col min="50" max="50" width="13.25390625" style="115" hidden="1" customWidth="1"/>
    <col min="51" max="52" width="2.00390625" style="108" customWidth="1"/>
    <col min="53" max="53" width="11.75390625" style="47" customWidth="1"/>
    <col min="54" max="54" width="13.875" style="47" customWidth="1"/>
    <col min="55" max="77" width="9.125" style="47" customWidth="1"/>
    <col min="78" max="16384" width="9.125" style="47" customWidth="1"/>
  </cols>
  <sheetData>
    <row r="1" spans="1:55" s="58" customFormat="1" ht="48" customHeight="1">
      <c r="A1" s="189" t="s">
        <v>332</v>
      </c>
      <c r="B1" s="44"/>
      <c r="C1" s="44"/>
      <c r="D1" s="44"/>
      <c r="E1" s="44"/>
      <c r="F1" s="44"/>
      <c r="G1" s="44"/>
      <c r="H1" s="44"/>
      <c r="I1" s="44"/>
      <c r="J1" s="109"/>
      <c r="K1" s="109"/>
      <c r="L1" s="109"/>
      <c r="M1" s="109"/>
      <c r="N1" s="109"/>
      <c r="O1" s="109"/>
      <c r="P1" s="109"/>
      <c r="Q1" s="109"/>
      <c r="R1" s="109"/>
      <c r="S1" s="109"/>
      <c r="T1" s="109"/>
      <c r="U1" s="109"/>
      <c r="V1" s="109"/>
      <c r="W1" s="109"/>
      <c r="X1" s="109"/>
      <c r="Y1" s="109"/>
      <c r="Z1" s="109"/>
      <c r="AA1" s="109"/>
      <c r="AB1" s="109"/>
      <c r="AC1" s="109"/>
      <c r="AD1" s="109"/>
      <c r="AE1" s="122"/>
      <c r="AG1" s="109"/>
      <c r="AH1" s="109"/>
      <c r="AI1" s="109"/>
      <c r="AJ1" s="109"/>
      <c r="AK1" s="109"/>
      <c r="AL1" s="109"/>
      <c r="AM1" s="109"/>
      <c r="AN1" s="109"/>
      <c r="AO1" s="109"/>
      <c r="AP1" s="109"/>
      <c r="AQ1" s="109"/>
      <c r="AR1" s="109"/>
      <c r="AS1" s="109"/>
      <c r="AT1" s="109"/>
      <c r="AU1" s="109"/>
      <c r="AV1" s="109"/>
      <c r="AW1" s="109"/>
      <c r="AX1"/>
      <c r="AY1" s="108"/>
      <c r="AZ1" s="108"/>
      <c r="BA1" s="170">
        <f>IF(COUNTIF('CDSS Only'!$B$7:$BI$7,"BLANK")=0,CONCATENATE("Total Errors:","
",COUNTIF(Validations!$E:$E,"FALSE")),"")</f>
      </c>
      <c r="BB1" s="190" t="str">
        <f>IF(COUNTIF('CDSS Only'!$B$7:$BI$7,"BLANK")&gt;0,"Please Fill Out All Data Cells",IF(AND(BA1&lt;&gt;"",BA1&lt;&gt;"Total Errors: 0"),"Click Here to See Validation Rules to Identify Specific Errors",""))</f>
        <v>Please Fill Out All Data Cells</v>
      </c>
      <c r="BC1" s="47"/>
    </row>
    <row r="2" spans="1:50" ht="10.5" customHeight="1">
      <c r="A2" s="158"/>
      <c r="B2" s="45"/>
      <c r="C2" s="45"/>
      <c r="D2" s="45"/>
      <c r="E2" s="45"/>
      <c r="F2" s="45"/>
      <c r="G2" s="45"/>
      <c r="H2" s="45"/>
      <c r="I2" s="45"/>
      <c r="J2" s="114"/>
      <c r="K2" s="111"/>
      <c r="L2" s="111"/>
      <c r="M2" s="111"/>
      <c r="N2" s="111"/>
      <c r="O2" s="111"/>
      <c r="P2" s="111"/>
      <c r="Q2" s="111"/>
      <c r="R2" s="111"/>
      <c r="S2" s="111"/>
      <c r="T2" s="111"/>
      <c r="U2" s="111"/>
      <c r="V2" s="111"/>
      <c r="W2" s="111"/>
      <c r="X2" s="111"/>
      <c r="Y2" s="123"/>
      <c r="Z2" s="111"/>
      <c r="AA2" s="111"/>
      <c r="AB2" s="111"/>
      <c r="AC2" s="111"/>
      <c r="AD2" s="111"/>
      <c r="AE2" s="111"/>
      <c r="AF2" s="46"/>
      <c r="AG2"/>
      <c r="AH2"/>
      <c r="AI2"/>
      <c r="AJ2"/>
      <c r="AK2"/>
      <c r="AL2"/>
      <c r="AM2"/>
      <c r="AN2"/>
      <c r="AO2"/>
      <c r="AP2"/>
      <c r="AQ2"/>
      <c r="AR2"/>
      <c r="AS2"/>
      <c r="AT2"/>
      <c r="AU2"/>
      <c r="AV2"/>
      <c r="AW2"/>
      <c r="AX2"/>
    </row>
    <row r="3" spans="1:50" ht="10.5" customHeight="1">
      <c r="A3" s="110"/>
      <c r="B3" s="63"/>
      <c r="C3" s="64"/>
      <c r="D3" s="63"/>
      <c r="E3" s="64"/>
      <c r="F3" s="63"/>
      <c r="G3" s="64"/>
      <c r="H3" s="45"/>
      <c r="I3" s="45"/>
      <c r="J3" s="111"/>
      <c r="K3" s="329" t="s">
        <v>119</v>
      </c>
      <c r="L3" s="329"/>
      <c r="M3" s="329"/>
      <c r="N3" s="329"/>
      <c r="O3" s="329"/>
      <c r="P3" s="329"/>
      <c r="Q3" s="329"/>
      <c r="R3" s="329"/>
      <c r="S3" s="329"/>
      <c r="T3" s="329"/>
      <c r="U3" s="329"/>
      <c r="V3" s="329"/>
      <c r="W3" s="329"/>
      <c r="X3" s="329"/>
      <c r="Y3" s="105"/>
      <c r="Z3" s="105"/>
      <c r="AA3" s="105"/>
      <c r="AB3" s="105"/>
      <c r="AC3" s="105"/>
      <c r="AD3" s="105"/>
      <c r="AE3" s="105"/>
      <c r="AF3" s="62"/>
      <c r="AG3"/>
      <c r="AH3"/>
      <c r="AI3"/>
      <c r="AJ3"/>
      <c r="AK3"/>
      <c r="AL3"/>
      <c r="AM3"/>
      <c r="AN3"/>
      <c r="AO3"/>
      <c r="AP3"/>
      <c r="AQ3"/>
      <c r="AR3"/>
      <c r="AS3"/>
      <c r="AT3"/>
      <c r="AU3"/>
      <c r="AV3"/>
      <c r="AW3"/>
      <c r="AX3"/>
    </row>
    <row r="4" spans="1:50" ht="10.5" customHeight="1">
      <c r="A4" s="110"/>
      <c r="B4" s="63"/>
      <c r="C4" s="64"/>
      <c r="D4" s="63"/>
      <c r="E4" s="64"/>
      <c r="F4" s="63"/>
      <c r="G4" s="64"/>
      <c r="H4" s="45"/>
      <c r="I4" s="45"/>
      <c r="J4" s="111"/>
      <c r="K4" s="329"/>
      <c r="L4" s="329"/>
      <c r="M4" s="329"/>
      <c r="N4" s="329"/>
      <c r="O4" s="329"/>
      <c r="P4" s="329"/>
      <c r="Q4" s="329"/>
      <c r="R4" s="329"/>
      <c r="S4" s="329"/>
      <c r="T4" s="329"/>
      <c r="U4" s="329"/>
      <c r="V4" s="329"/>
      <c r="W4" s="329"/>
      <c r="X4" s="329"/>
      <c r="Y4" s="105"/>
      <c r="Z4" s="105"/>
      <c r="AA4" s="105"/>
      <c r="AB4" s="105"/>
      <c r="AC4" s="105"/>
      <c r="AD4" s="105"/>
      <c r="AE4" s="105"/>
      <c r="AF4" s="62"/>
      <c r="AG4"/>
      <c r="AH4"/>
      <c r="AI4"/>
      <c r="AJ4"/>
      <c r="AK4"/>
      <c r="AL4"/>
      <c r="AM4"/>
      <c r="AN4"/>
      <c r="AO4"/>
      <c r="AP4"/>
      <c r="AQ4"/>
      <c r="AR4"/>
      <c r="AS4"/>
      <c r="AT4"/>
      <c r="AU4"/>
      <c r="AV4"/>
      <c r="AW4"/>
      <c r="AX4"/>
    </row>
    <row r="5" spans="1:50" ht="10.5" customHeight="1">
      <c r="A5" s="110"/>
      <c r="B5" s="63"/>
      <c r="C5" s="64"/>
      <c r="D5" s="63"/>
      <c r="E5" s="64"/>
      <c r="F5" s="63"/>
      <c r="G5" s="64"/>
      <c r="H5" s="45"/>
      <c r="I5" s="45"/>
      <c r="J5" s="111"/>
      <c r="K5" s="329"/>
      <c r="L5" s="329"/>
      <c r="M5" s="329"/>
      <c r="N5" s="329"/>
      <c r="O5" s="329"/>
      <c r="P5" s="329"/>
      <c r="Q5" s="329"/>
      <c r="R5" s="329"/>
      <c r="S5" s="329"/>
      <c r="T5" s="329"/>
      <c r="U5" s="329"/>
      <c r="V5" s="329"/>
      <c r="W5" s="329"/>
      <c r="X5" s="329"/>
      <c r="Y5" s="105"/>
      <c r="Z5" s="105"/>
      <c r="AA5" s="105"/>
      <c r="AB5" s="105"/>
      <c r="AC5" s="105"/>
      <c r="AD5" s="105"/>
      <c r="AE5" s="105"/>
      <c r="AF5" s="62"/>
      <c r="AG5"/>
      <c r="AH5"/>
      <c r="AI5"/>
      <c r="AJ5"/>
      <c r="AK5"/>
      <c r="AL5"/>
      <c r="AM5"/>
      <c r="AN5"/>
      <c r="AO5"/>
      <c r="AP5"/>
      <c r="AQ5"/>
      <c r="AR5"/>
      <c r="AS5"/>
      <c r="AT5"/>
      <c r="AU5"/>
      <c r="AV5"/>
      <c r="AW5"/>
      <c r="AX5"/>
    </row>
    <row r="6" spans="1:50" ht="10.5" customHeight="1">
      <c r="A6" s="110"/>
      <c r="B6" s="63"/>
      <c r="C6" s="64"/>
      <c r="D6" s="63"/>
      <c r="E6" s="64"/>
      <c r="F6" s="63"/>
      <c r="G6" s="64"/>
      <c r="H6" s="45"/>
      <c r="I6" s="45"/>
      <c r="J6" s="111"/>
      <c r="K6" s="329"/>
      <c r="L6" s="329"/>
      <c r="M6" s="329"/>
      <c r="N6" s="329"/>
      <c r="O6" s="329"/>
      <c r="P6" s="329"/>
      <c r="Q6" s="329"/>
      <c r="R6" s="329"/>
      <c r="S6" s="329"/>
      <c r="T6" s="329"/>
      <c r="U6" s="329"/>
      <c r="V6" s="329"/>
      <c r="W6" s="329"/>
      <c r="X6" s="329"/>
      <c r="Y6" s="105"/>
      <c r="Z6" s="60"/>
      <c r="AA6" s="61"/>
      <c r="AB6" s="66"/>
      <c r="AC6" s="66"/>
      <c r="AD6" s="66"/>
      <c r="AE6" s="66"/>
      <c r="AF6" s="62"/>
      <c r="AG6"/>
      <c r="AH6"/>
      <c r="AI6"/>
      <c r="AJ6"/>
      <c r="AK6"/>
      <c r="AL6"/>
      <c r="AM6"/>
      <c r="AN6"/>
      <c r="AO6"/>
      <c r="AP6"/>
      <c r="AQ6"/>
      <c r="AR6"/>
      <c r="AS6"/>
      <c r="AT6"/>
      <c r="AU6"/>
      <c r="AV6"/>
      <c r="AW6"/>
      <c r="AX6"/>
    </row>
    <row r="7" spans="1:50" ht="10.5" customHeight="1">
      <c r="A7" s="110"/>
      <c r="B7" s="63"/>
      <c r="C7" s="64"/>
      <c r="D7" s="63"/>
      <c r="E7" s="64"/>
      <c r="F7" s="63"/>
      <c r="G7" s="64"/>
      <c r="H7" s="45"/>
      <c r="I7" s="45"/>
      <c r="J7" s="111"/>
      <c r="K7" s="329"/>
      <c r="L7" s="329"/>
      <c r="M7" s="329"/>
      <c r="N7" s="329"/>
      <c r="O7" s="329"/>
      <c r="P7" s="329"/>
      <c r="Q7" s="329"/>
      <c r="R7" s="329"/>
      <c r="S7" s="329"/>
      <c r="T7" s="329"/>
      <c r="U7" s="329"/>
      <c r="V7" s="329"/>
      <c r="W7" s="329"/>
      <c r="X7" s="329"/>
      <c r="Y7" s="105"/>
      <c r="Z7" s="60"/>
      <c r="AA7" s="61"/>
      <c r="AB7" s="59"/>
      <c r="AC7" s="59"/>
      <c r="AD7" s="59"/>
      <c r="AE7" s="59"/>
      <c r="AF7" s="62"/>
      <c r="AG7"/>
      <c r="AH7"/>
      <c r="AI7"/>
      <c r="AJ7"/>
      <c r="AK7"/>
      <c r="AL7"/>
      <c r="AM7"/>
      <c r="AN7"/>
      <c r="AO7"/>
      <c r="AP7"/>
      <c r="AQ7"/>
      <c r="AR7"/>
      <c r="AS7"/>
      <c r="AT7"/>
      <c r="AU7"/>
      <c r="AV7"/>
      <c r="AW7"/>
      <c r="AX7"/>
    </row>
    <row r="8" spans="1:50" ht="10.5" customHeight="1">
      <c r="A8" s="110"/>
      <c r="B8" s="63"/>
      <c r="C8" s="64"/>
      <c r="D8" s="63"/>
      <c r="E8" s="64"/>
      <c r="F8" s="63"/>
      <c r="G8" s="64"/>
      <c r="H8" s="45"/>
      <c r="I8" s="45"/>
      <c r="J8" s="111"/>
      <c r="K8" s="329"/>
      <c r="L8" s="329"/>
      <c r="M8" s="329"/>
      <c r="N8" s="329"/>
      <c r="O8" s="329"/>
      <c r="P8" s="329"/>
      <c r="Q8" s="329"/>
      <c r="R8" s="329"/>
      <c r="S8" s="329"/>
      <c r="T8" s="329"/>
      <c r="U8" s="329"/>
      <c r="V8" s="329"/>
      <c r="W8" s="329"/>
      <c r="X8" s="329"/>
      <c r="Y8" s="105"/>
      <c r="Z8" s="60"/>
      <c r="AA8" s="61"/>
      <c r="AB8" s="65"/>
      <c r="AC8" s="65"/>
      <c r="AD8" s="65"/>
      <c r="AE8" s="65"/>
      <c r="AF8" s="62"/>
      <c r="AG8"/>
      <c r="AH8"/>
      <c r="AI8"/>
      <c r="AJ8"/>
      <c r="AK8"/>
      <c r="AL8"/>
      <c r="AM8"/>
      <c r="AN8"/>
      <c r="AO8"/>
      <c r="AP8"/>
      <c r="AQ8"/>
      <c r="AR8"/>
      <c r="AS8"/>
      <c r="AT8"/>
      <c r="AU8"/>
      <c r="AV8"/>
      <c r="AW8"/>
      <c r="AX8"/>
    </row>
    <row r="9" spans="1:50" ht="39" customHeight="1">
      <c r="A9" s="110"/>
      <c r="B9" s="67"/>
      <c r="C9" s="64"/>
      <c r="D9" s="63"/>
      <c r="E9" s="64"/>
      <c r="F9" s="63"/>
      <c r="G9" s="64"/>
      <c r="H9" s="45"/>
      <c r="I9" s="45"/>
      <c r="J9" s="111"/>
      <c r="K9" s="329"/>
      <c r="L9" s="329"/>
      <c r="M9" s="329"/>
      <c r="N9" s="329"/>
      <c r="O9" s="329"/>
      <c r="P9" s="329"/>
      <c r="Q9" s="329"/>
      <c r="R9" s="329"/>
      <c r="S9" s="329"/>
      <c r="T9" s="329"/>
      <c r="U9" s="329"/>
      <c r="V9" s="329"/>
      <c r="W9" s="329"/>
      <c r="X9" s="329"/>
      <c r="Y9" s="105"/>
      <c r="Z9" s="60"/>
      <c r="AA9" s="61"/>
      <c r="AB9" s="59"/>
      <c r="AC9" s="59"/>
      <c r="AD9" s="59"/>
      <c r="AE9" s="59"/>
      <c r="AF9" s="62"/>
      <c r="AG9"/>
      <c r="AH9"/>
      <c r="AI9"/>
      <c r="AJ9"/>
      <c r="AK9"/>
      <c r="AL9"/>
      <c r="AM9"/>
      <c r="AN9"/>
      <c r="AO9"/>
      <c r="AP9"/>
      <c r="AQ9"/>
      <c r="AR9"/>
      <c r="AS9"/>
      <c r="AT9"/>
      <c r="AU9"/>
      <c r="AV9"/>
      <c r="AW9"/>
      <c r="AX9"/>
    </row>
    <row r="10" spans="1:50" ht="14.25">
      <c r="A10" s="110"/>
      <c r="B10" s="68" t="s">
        <v>18</v>
      </c>
      <c r="C10" s="69" t="s">
        <v>15</v>
      </c>
      <c r="D10" s="68" t="s">
        <v>342</v>
      </c>
      <c r="E10" s="69" t="s">
        <v>16</v>
      </c>
      <c r="F10" s="68" t="s">
        <v>17</v>
      </c>
      <c r="G10" s="70" t="s">
        <v>204</v>
      </c>
      <c r="H10" s="70" t="s">
        <v>219</v>
      </c>
      <c r="I10" s="45"/>
      <c r="J10" s="111"/>
      <c r="K10" s="346" t="s">
        <v>2</v>
      </c>
      <c r="L10" s="347"/>
      <c r="M10" s="347"/>
      <c r="N10" s="348"/>
      <c r="O10" s="191" t="s">
        <v>13</v>
      </c>
      <c r="P10" s="192"/>
      <c r="Q10" s="192"/>
      <c r="R10" s="193"/>
      <c r="S10" s="193"/>
      <c r="T10" s="194"/>
      <c r="U10" s="349" t="s">
        <v>11</v>
      </c>
      <c r="V10" s="350"/>
      <c r="W10" s="350"/>
      <c r="X10" s="350"/>
      <c r="Y10" s="350"/>
      <c r="Z10" s="351"/>
      <c r="AA10" s="349" t="s">
        <v>12</v>
      </c>
      <c r="AB10" s="350"/>
      <c r="AC10" s="350"/>
      <c r="AD10" s="350"/>
      <c r="AE10" s="351"/>
      <c r="AF10" s="107"/>
      <c r="AG10"/>
      <c r="AH10"/>
      <c r="AI10"/>
      <c r="AJ10"/>
      <c r="AK10"/>
      <c r="AL10"/>
      <c r="AM10"/>
      <c r="AN10"/>
      <c r="AO10"/>
      <c r="AP10"/>
      <c r="AQ10"/>
      <c r="AR10"/>
      <c r="AS10"/>
      <c r="AT10"/>
      <c r="AU10"/>
      <c r="AV10"/>
      <c r="AW10"/>
      <c r="AX10"/>
    </row>
    <row r="11" spans="1:50" ht="15">
      <c r="A11" s="110"/>
      <c r="B11" s="68" t="s">
        <v>14</v>
      </c>
      <c r="C11" s="69">
        <v>1</v>
      </c>
      <c r="D11" s="71" t="s">
        <v>32</v>
      </c>
      <c r="E11" s="69">
        <v>1</v>
      </c>
      <c r="F11" s="135" t="s">
        <v>137</v>
      </c>
      <c r="G11" s="139">
        <f>H13</f>
        <v>2018</v>
      </c>
      <c r="H11" s="140">
        <v>2017</v>
      </c>
      <c r="I11" s="45"/>
      <c r="J11" s="111"/>
      <c r="K11" s="336" t="s">
        <v>342</v>
      </c>
      <c r="L11" s="337"/>
      <c r="M11" s="337"/>
      <c r="N11" s="337"/>
      <c r="O11" s="333" t="s">
        <v>14</v>
      </c>
      <c r="P11" s="334"/>
      <c r="Q11" s="334"/>
      <c r="R11" s="334"/>
      <c r="S11" s="334"/>
      <c r="T11" s="335"/>
      <c r="U11" s="333" t="s">
        <v>17</v>
      </c>
      <c r="V11" s="334"/>
      <c r="W11" s="334"/>
      <c r="X11" s="334"/>
      <c r="Y11" s="334"/>
      <c r="Z11" s="335"/>
      <c r="AA11" s="354" t="s">
        <v>204</v>
      </c>
      <c r="AB11" s="355"/>
      <c r="AC11" s="355"/>
      <c r="AD11" s="355"/>
      <c r="AE11" s="356"/>
      <c r="AF11" s="107"/>
      <c r="AG11"/>
      <c r="AH11"/>
      <c r="AI11"/>
      <c r="AJ11"/>
      <c r="AK11"/>
      <c r="AL11"/>
      <c r="AM11"/>
      <c r="AN11"/>
      <c r="AO11"/>
      <c r="AP11"/>
      <c r="AQ11"/>
      <c r="AR11"/>
      <c r="AS11"/>
      <c r="AT11"/>
      <c r="AU11"/>
      <c r="AV11"/>
      <c r="AW11"/>
      <c r="AX11"/>
    </row>
    <row r="12" spans="1:50" ht="18.75" customHeight="1">
      <c r="A12" s="110"/>
      <c r="B12" s="72" t="s">
        <v>90</v>
      </c>
      <c r="C12" s="73">
        <v>2</v>
      </c>
      <c r="D12" s="74" t="s">
        <v>33</v>
      </c>
      <c r="E12" s="73">
        <v>2</v>
      </c>
      <c r="F12" s="136" t="s">
        <v>138</v>
      </c>
      <c r="G12" s="139">
        <f aca="true" t="shared" si="0" ref="G12:G23">IF(ISERR(SUM(G11-1)),"N/A",IF(SUM(G11-1)&lt;$H$11,"N/A",SUM(G11-1)))</f>
        <v>2017</v>
      </c>
      <c r="H12" s="70" t="s">
        <v>220</v>
      </c>
      <c r="I12" s="45"/>
      <c r="J12" s="111"/>
      <c r="K12" s="330" t="s">
        <v>218</v>
      </c>
      <c r="L12" s="331"/>
      <c r="M12" s="331"/>
      <c r="N12" s="331"/>
      <c r="O12" s="331"/>
      <c r="P12" s="331"/>
      <c r="Q12" s="331"/>
      <c r="R12" s="331"/>
      <c r="S12" s="331"/>
      <c r="T12" s="331"/>
      <c r="U12" s="331"/>
      <c r="V12" s="331"/>
      <c r="W12" s="331"/>
      <c r="X12" s="331"/>
      <c r="Y12" s="331"/>
      <c r="Z12" s="331"/>
      <c r="AA12" s="331"/>
      <c r="AB12" s="331"/>
      <c r="AC12" s="331"/>
      <c r="AD12" s="331"/>
      <c r="AE12" s="332"/>
      <c r="AF12" s="107"/>
      <c r="AG12"/>
      <c r="AH12"/>
      <c r="AI12"/>
      <c r="AJ12"/>
      <c r="AK12"/>
      <c r="AL12"/>
      <c r="AM12"/>
      <c r="AN12"/>
      <c r="AO12"/>
      <c r="AP12"/>
      <c r="AQ12"/>
      <c r="AR12"/>
      <c r="AS12"/>
      <c r="AT12"/>
      <c r="AU12"/>
      <c r="AV12"/>
      <c r="AW12"/>
      <c r="AX12"/>
    </row>
    <row r="13" spans="1:50" ht="18" customHeight="1">
      <c r="A13" s="112"/>
      <c r="B13" s="76"/>
      <c r="C13" s="77">
        <v>3</v>
      </c>
      <c r="D13" s="78" t="s">
        <v>34</v>
      </c>
      <c r="E13" s="77">
        <v>3</v>
      </c>
      <c r="F13" s="137" t="s">
        <v>22</v>
      </c>
      <c r="G13" s="139" t="str">
        <f t="shared" si="0"/>
        <v>N/A</v>
      </c>
      <c r="H13" s="140">
        <f ca="1">YEAR(TODAY())</f>
        <v>2018</v>
      </c>
      <c r="I13" s="75"/>
      <c r="J13" s="111"/>
      <c r="K13" s="195" t="s">
        <v>168</v>
      </c>
      <c r="L13" s="357" t="s">
        <v>107</v>
      </c>
      <c r="M13" s="357"/>
      <c r="N13" s="357"/>
      <c r="O13" s="357"/>
      <c r="P13" s="357"/>
      <c r="Q13" s="357"/>
      <c r="R13" s="357"/>
      <c r="S13" s="357"/>
      <c r="T13" s="357"/>
      <c r="U13" s="357"/>
      <c r="V13" s="357"/>
      <c r="W13" s="357"/>
      <c r="X13" s="357"/>
      <c r="Y13" s="357"/>
      <c r="Z13" s="357"/>
      <c r="AA13" s="357"/>
      <c r="AB13" s="357"/>
      <c r="AC13" s="358"/>
      <c r="AD13" s="272" t="s">
        <v>335</v>
      </c>
      <c r="AE13" s="196"/>
      <c r="AF13" s="107"/>
      <c r="AG13"/>
      <c r="AH13"/>
      <c r="AI13"/>
      <c r="AJ13"/>
      <c r="AK13"/>
      <c r="AL13"/>
      <c r="AM13"/>
      <c r="AN13"/>
      <c r="AO13"/>
      <c r="AP13"/>
      <c r="AQ13"/>
      <c r="AR13"/>
      <c r="AS13"/>
      <c r="AT13"/>
      <c r="AU13"/>
      <c r="AV13"/>
      <c r="AW13" s="272" t="s">
        <v>335</v>
      </c>
      <c r="AX13" s="196" t="b">
        <f>AND(ISNUMBER(AE13),AE13&gt;=0)</f>
        <v>0</v>
      </c>
    </row>
    <row r="14" spans="1:54" s="81" customFormat="1" ht="18" customHeight="1">
      <c r="A14" s="112"/>
      <c r="B14" s="80"/>
      <c r="C14" s="69">
        <v>4</v>
      </c>
      <c r="D14" s="71" t="s">
        <v>35</v>
      </c>
      <c r="E14" s="69">
        <v>4</v>
      </c>
      <c r="F14" s="135" t="s">
        <v>23</v>
      </c>
      <c r="G14" s="139" t="str">
        <f t="shared" si="0"/>
        <v>N/A</v>
      </c>
      <c r="H14"/>
      <c r="I14" s="79"/>
      <c r="J14" s="111"/>
      <c r="K14" s="197"/>
      <c r="L14" s="198" t="s">
        <v>169</v>
      </c>
      <c r="M14" s="338" t="s">
        <v>267</v>
      </c>
      <c r="N14" s="338"/>
      <c r="O14" s="338"/>
      <c r="P14" s="338"/>
      <c r="Q14" s="338"/>
      <c r="R14" s="338"/>
      <c r="S14" s="338"/>
      <c r="T14" s="338"/>
      <c r="U14" s="338"/>
      <c r="V14" s="338"/>
      <c r="W14" s="338"/>
      <c r="X14" s="338"/>
      <c r="Y14" s="338"/>
      <c r="Z14" s="338"/>
      <c r="AA14" s="338"/>
      <c r="AB14" s="338"/>
      <c r="AC14" s="339"/>
      <c r="AD14" s="272">
        <v>2</v>
      </c>
      <c r="AE14" s="196"/>
      <c r="AF14" s="107"/>
      <c r="AG14"/>
      <c r="AH14"/>
      <c r="AI14"/>
      <c r="AJ14"/>
      <c r="AK14"/>
      <c r="AL14"/>
      <c r="AM14"/>
      <c r="AN14"/>
      <c r="AO14"/>
      <c r="AP14"/>
      <c r="AQ14"/>
      <c r="AR14"/>
      <c r="AS14"/>
      <c r="AT14"/>
      <c r="AU14"/>
      <c r="AV14"/>
      <c r="AW14" s="272">
        <v>2</v>
      </c>
      <c r="AX14" s="196" t="b">
        <f>AND(ISNUMBER(AE14),AE14&gt;=0)</f>
        <v>0</v>
      </c>
      <c r="AY14" s="108"/>
      <c r="AZ14" s="108"/>
      <c r="BA14" s="47"/>
      <c r="BB14" s="47"/>
    </row>
    <row r="15" spans="1:71" s="58" customFormat="1" ht="18" customHeight="1">
      <c r="A15" s="113"/>
      <c r="B15" s="80"/>
      <c r="C15" s="69">
        <v>5</v>
      </c>
      <c r="D15" s="71" t="s">
        <v>36</v>
      </c>
      <c r="E15" s="69">
        <v>5</v>
      </c>
      <c r="F15" s="135" t="s">
        <v>24</v>
      </c>
      <c r="G15" s="139" t="str">
        <f t="shared" si="0"/>
        <v>N/A</v>
      </c>
      <c r="H15"/>
      <c r="I15" s="134"/>
      <c r="J15" s="114"/>
      <c r="K15" s="197"/>
      <c r="L15" s="199" t="s">
        <v>189</v>
      </c>
      <c r="M15" s="338" t="s">
        <v>266</v>
      </c>
      <c r="N15" s="352"/>
      <c r="O15" s="352"/>
      <c r="P15" s="352"/>
      <c r="Q15" s="352"/>
      <c r="R15" s="352"/>
      <c r="S15" s="352"/>
      <c r="T15" s="352"/>
      <c r="U15" s="352"/>
      <c r="V15" s="352"/>
      <c r="W15" s="352"/>
      <c r="X15" s="352"/>
      <c r="Y15" s="352"/>
      <c r="Z15" s="352"/>
      <c r="AA15" s="352"/>
      <c r="AB15" s="352"/>
      <c r="AC15" s="353"/>
      <c r="AD15" s="272">
        <v>3</v>
      </c>
      <c r="AE15" s="200">
        <f>AE13-AE14</f>
        <v>0</v>
      </c>
      <c r="AF15" s="107"/>
      <c r="AG15"/>
      <c r="AH15"/>
      <c r="AI15"/>
      <c r="AJ15"/>
      <c r="AK15"/>
      <c r="AL15"/>
      <c r="AM15"/>
      <c r="AN15"/>
      <c r="AO15"/>
      <c r="AP15"/>
      <c r="AQ15"/>
      <c r="AR15"/>
      <c r="AS15"/>
      <c r="AT15"/>
      <c r="AU15"/>
      <c r="AV15"/>
      <c r="AW15" s="272">
        <v>3</v>
      </c>
      <c r="AX15" s="200" t="b">
        <f>AND(ISNUMBER(AE15))</f>
        <v>1</v>
      </c>
      <c r="AY15" s="108"/>
      <c r="AZ15" s="108"/>
      <c r="BA15" s="47"/>
      <c r="BB15" s="47"/>
      <c r="BS15" s="83"/>
    </row>
    <row r="16" spans="1:71" s="58" customFormat="1" ht="18" customHeight="1">
      <c r="A16" s="113"/>
      <c r="B16" s="80"/>
      <c r="C16" s="69">
        <v>6</v>
      </c>
      <c r="D16" s="71" t="s">
        <v>37</v>
      </c>
      <c r="E16" s="69">
        <v>6</v>
      </c>
      <c r="F16" s="135" t="s">
        <v>25</v>
      </c>
      <c r="G16" s="139" t="str">
        <f t="shared" si="0"/>
        <v>N/A</v>
      </c>
      <c r="H16" s="82"/>
      <c r="I16" s="134"/>
      <c r="J16" s="114"/>
      <c r="K16" s="201"/>
      <c r="L16" s="202"/>
      <c r="M16" s="202"/>
      <c r="N16" s="280" t="s">
        <v>209</v>
      </c>
      <c r="O16" s="280"/>
      <c r="P16" s="280"/>
      <c r="Q16" s="280"/>
      <c r="R16" s="280"/>
      <c r="S16" s="280"/>
      <c r="T16" s="280"/>
      <c r="U16" s="280"/>
      <c r="V16" s="280"/>
      <c r="W16" s="280"/>
      <c r="X16" s="280"/>
      <c r="Y16" s="280"/>
      <c r="Z16" s="280"/>
      <c r="AA16" s="280"/>
      <c r="AB16" s="280"/>
      <c r="AC16" s="280"/>
      <c r="AD16" s="203"/>
      <c r="AE16" s="204"/>
      <c r="AF16" s="107"/>
      <c r="AG16" s="280" t="s">
        <v>209</v>
      </c>
      <c r="AH16" s="280"/>
      <c r="AI16" s="280"/>
      <c r="AJ16" s="280"/>
      <c r="AK16" s="280"/>
      <c r="AL16" s="280"/>
      <c r="AM16" s="280"/>
      <c r="AN16" s="280"/>
      <c r="AO16" s="280"/>
      <c r="AP16" s="280"/>
      <c r="AQ16" s="280"/>
      <c r="AR16" s="280"/>
      <c r="AS16" s="280"/>
      <c r="AT16" s="280"/>
      <c r="AU16" s="280"/>
      <c r="AV16" s="280"/>
      <c r="AW16" s="203"/>
      <c r="AX16" s="204"/>
      <c r="AY16" s="108"/>
      <c r="AZ16" s="108"/>
      <c r="BA16" s="47"/>
      <c r="BB16" s="47"/>
      <c r="BS16" s="83"/>
    </row>
    <row r="17" spans="1:50" ht="18" customHeight="1">
      <c r="A17" s="110"/>
      <c r="B17" s="80"/>
      <c r="C17" s="69">
        <v>7</v>
      </c>
      <c r="D17" s="71" t="s">
        <v>38</v>
      </c>
      <c r="E17" s="69">
        <v>7</v>
      </c>
      <c r="F17" s="135" t="s">
        <v>26</v>
      </c>
      <c r="G17" s="139" t="str">
        <f t="shared" si="0"/>
        <v>N/A</v>
      </c>
      <c r="H17" s="45"/>
      <c r="I17" s="45"/>
      <c r="J17" s="111"/>
      <c r="K17" s="205"/>
      <c r="L17" s="206"/>
      <c r="M17" s="206"/>
      <c r="N17" s="285" t="s">
        <v>210</v>
      </c>
      <c r="O17" s="286"/>
      <c r="P17" s="285" t="s">
        <v>211</v>
      </c>
      <c r="Q17" s="286"/>
      <c r="R17" s="285" t="s">
        <v>212</v>
      </c>
      <c r="S17" s="286"/>
      <c r="T17" s="285" t="s">
        <v>213</v>
      </c>
      <c r="U17" s="286"/>
      <c r="V17" s="285" t="s">
        <v>214</v>
      </c>
      <c r="W17" s="286"/>
      <c r="X17" s="285" t="s">
        <v>215</v>
      </c>
      <c r="Y17" s="286"/>
      <c r="Z17" s="285" t="s">
        <v>216</v>
      </c>
      <c r="AA17" s="286"/>
      <c r="AB17" s="285" t="s">
        <v>217</v>
      </c>
      <c r="AC17" s="286"/>
      <c r="AD17" s="207"/>
      <c r="AE17" s="208"/>
      <c r="AF17" s="107"/>
      <c r="AG17" s="285" t="s">
        <v>210</v>
      </c>
      <c r="AH17" s="286"/>
      <c r="AI17" s="285" t="s">
        <v>211</v>
      </c>
      <c r="AJ17" s="286"/>
      <c r="AK17" s="285" t="s">
        <v>212</v>
      </c>
      <c r="AL17" s="286"/>
      <c r="AM17" s="285" t="s">
        <v>213</v>
      </c>
      <c r="AN17" s="286"/>
      <c r="AO17" s="285" t="s">
        <v>214</v>
      </c>
      <c r="AP17" s="286"/>
      <c r="AQ17" s="285" t="s">
        <v>215</v>
      </c>
      <c r="AR17" s="286"/>
      <c r="AS17" s="285" t="s">
        <v>216</v>
      </c>
      <c r="AT17" s="286"/>
      <c r="AU17" s="285" t="s">
        <v>217</v>
      </c>
      <c r="AV17" s="286"/>
      <c r="AW17" s="207"/>
      <c r="AX17" s="208"/>
    </row>
    <row r="18" spans="1:50" ht="78" customHeight="1">
      <c r="A18" s="110"/>
      <c r="B18" s="80"/>
      <c r="C18" s="69">
        <v>8</v>
      </c>
      <c r="D18" s="71" t="s">
        <v>39</v>
      </c>
      <c r="E18" s="84">
        <v>8</v>
      </c>
      <c r="F18" s="138" t="s">
        <v>27</v>
      </c>
      <c r="G18" s="139" t="str">
        <f t="shared" si="0"/>
        <v>N/A</v>
      </c>
      <c r="H18" s="45"/>
      <c r="I18" s="45"/>
      <c r="J18" s="111"/>
      <c r="K18" s="231"/>
      <c r="L18" s="232"/>
      <c r="M18" s="233"/>
      <c r="N18" s="287" t="s">
        <v>170</v>
      </c>
      <c r="O18" s="288"/>
      <c r="P18" s="289" t="s">
        <v>221</v>
      </c>
      <c r="Q18" s="289"/>
      <c r="R18" s="290" t="s">
        <v>222</v>
      </c>
      <c r="S18" s="291"/>
      <c r="T18" s="290" t="s">
        <v>223</v>
      </c>
      <c r="U18" s="291"/>
      <c r="V18" s="290" t="s">
        <v>171</v>
      </c>
      <c r="W18" s="291"/>
      <c r="X18" s="290" t="s">
        <v>224</v>
      </c>
      <c r="Y18" s="291"/>
      <c r="Z18" s="290" t="s">
        <v>172</v>
      </c>
      <c r="AA18" s="291"/>
      <c r="AB18" s="290" t="s">
        <v>173</v>
      </c>
      <c r="AC18" s="291"/>
      <c r="AD18" s="209"/>
      <c r="AE18" s="210"/>
      <c r="AF18" s="62"/>
      <c r="AG18" s="287" t="s">
        <v>170</v>
      </c>
      <c r="AH18" s="288"/>
      <c r="AI18" s="289" t="s">
        <v>221</v>
      </c>
      <c r="AJ18" s="289"/>
      <c r="AK18" s="290" t="s">
        <v>222</v>
      </c>
      <c r="AL18" s="291"/>
      <c r="AM18" s="290" t="s">
        <v>223</v>
      </c>
      <c r="AN18" s="291"/>
      <c r="AO18" s="290" t="s">
        <v>171</v>
      </c>
      <c r="AP18" s="291"/>
      <c r="AQ18" s="290" t="s">
        <v>224</v>
      </c>
      <c r="AR18" s="291"/>
      <c r="AS18" s="290" t="s">
        <v>172</v>
      </c>
      <c r="AT18" s="291"/>
      <c r="AU18" s="290" t="s">
        <v>173</v>
      </c>
      <c r="AV18" s="291"/>
      <c r="AW18" s="209"/>
      <c r="AX18" s="210"/>
    </row>
    <row r="19" spans="1:50" ht="57" customHeight="1">
      <c r="A19" s="110"/>
      <c r="B19" s="80"/>
      <c r="C19" s="69">
        <v>9</v>
      </c>
      <c r="D19" s="71" t="s">
        <v>40</v>
      </c>
      <c r="E19" s="84">
        <v>9</v>
      </c>
      <c r="F19" s="138" t="s">
        <v>28</v>
      </c>
      <c r="G19" s="139" t="str">
        <f t="shared" si="0"/>
        <v>N/A</v>
      </c>
      <c r="H19" s="82"/>
      <c r="I19" s="82"/>
      <c r="J19" s="111"/>
      <c r="K19" s="230" t="s">
        <v>174</v>
      </c>
      <c r="L19" s="342" t="s">
        <v>110</v>
      </c>
      <c r="M19" s="343"/>
      <c r="N19" s="272">
        <v>4</v>
      </c>
      <c r="O19" s="196"/>
      <c r="P19" s="272">
        <v>5</v>
      </c>
      <c r="Q19" s="196"/>
      <c r="R19" s="272">
        <v>6</v>
      </c>
      <c r="S19" s="196"/>
      <c r="T19" s="272">
        <v>7</v>
      </c>
      <c r="U19" s="196"/>
      <c r="V19" s="272">
        <v>8</v>
      </c>
      <c r="W19" s="196"/>
      <c r="X19" s="272">
        <v>9</v>
      </c>
      <c r="Y19" s="196"/>
      <c r="Z19" s="272">
        <v>10</v>
      </c>
      <c r="AA19" s="196"/>
      <c r="AB19" s="272">
        <v>11</v>
      </c>
      <c r="AC19" s="196"/>
      <c r="AD19" s="272">
        <v>12</v>
      </c>
      <c r="AE19" s="212">
        <f>O19+Q19+S19+U19+W19+Y19+AA19+AC19</f>
        <v>0</v>
      </c>
      <c r="AF19" s="62"/>
      <c r="AG19" s="272">
        <v>4</v>
      </c>
      <c r="AH19" s="196" t="b">
        <f>AND(ISNUMBER(O19),O19&gt;=0)</f>
        <v>0</v>
      </c>
      <c r="AI19" s="272">
        <v>5</v>
      </c>
      <c r="AJ19" s="196" t="b">
        <f>AND(ISNUMBER(Q19),Q19&gt;=0)</f>
        <v>0</v>
      </c>
      <c r="AK19" s="272">
        <v>6</v>
      </c>
      <c r="AL19" s="196" t="b">
        <f>AND(ISNUMBER(S19),S19&gt;=0)</f>
        <v>0</v>
      </c>
      <c r="AM19" s="272">
        <v>7</v>
      </c>
      <c r="AN19" s="196" t="b">
        <f>AND(ISNUMBER(U19),U19&gt;=0)</f>
        <v>0</v>
      </c>
      <c r="AO19" s="272">
        <v>8</v>
      </c>
      <c r="AP19" s="196" t="b">
        <f>AND(ISNUMBER(W19),W19&gt;=0)</f>
        <v>0</v>
      </c>
      <c r="AQ19" s="272">
        <v>9</v>
      </c>
      <c r="AR19" s="196" t="b">
        <f>AND(ISNUMBER(Y19),Y19&gt;=0)</f>
        <v>0</v>
      </c>
      <c r="AS19" s="272">
        <v>10</v>
      </c>
      <c r="AT19" s="196" t="b">
        <f>AND(ISNUMBER(AA19),AA19&gt;=0)</f>
        <v>0</v>
      </c>
      <c r="AU19" s="272">
        <v>11</v>
      </c>
      <c r="AV19" s="196" t="b">
        <f>AND(ISNUMBER(AC19),AC19&gt;=0)</f>
        <v>0</v>
      </c>
      <c r="AW19" s="272">
        <v>12</v>
      </c>
      <c r="AX19" s="212" t="b">
        <f>AND(ISNUMBER(AE19),AE19&gt;=0,AE19=SUM(AE20:AE25))</f>
        <v>1</v>
      </c>
    </row>
    <row r="20" spans="1:50" ht="18" customHeight="1">
      <c r="A20" s="110"/>
      <c r="B20" s="80"/>
      <c r="C20" s="69">
        <v>10</v>
      </c>
      <c r="D20" s="71" t="s">
        <v>41</v>
      </c>
      <c r="E20" s="84">
        <v>10</v>
      </c>
      <c r="F20" s="138" t="s">
        <v>29</v>
      </c>
      <c r="G20" s="139" t="str">
        <f t="shared" si="0"/>
        <v>N/A</v>
      </c>
      <c r="H20" s="82"/>
      <c r="I20" s="82"/>
      <c r="J20" s="111"/>
      <c r="K20" s="213"/>
      <c r="L20" s="211" t="s">
        <v>5</v>
      </c>
      <c r="M20" s="359" t="s">
        <v>193</v>
      </c>
      <c r="N20" s="359"/>
      <c r="O20" s="359"/>
      <c r="P20" s="359"/>
      <c r="Q20" s="359"/>
      <c r="R20" s="359"/>
      <c r="S20" s="359"/>
      <c r="T20" s="359"/>
      <c r="U20" s="359"/>
      <c r="V20" s="359"/>
      <c r="W20" s="359"/>
      <c r="X20" s="359"/>
      <c r="Y20" s="359"/>
      <c r="Z20" s="359"/>
      <c r="AA20" s="359"/>
      <c r="AB20" s="359"/>
      <c r="AC20" s="360"/>
      <c r="AD20" s="273">
        <v>13</v>
      </c>
      <c r="AE20" s="196"/>
      <c r="AF20" s="62"/>
      <c r="AG20" s="62"/>
      <c r="AH20" s="62"/>
      <c r="AI20" s="62"/>
      <c r="AJ20" s="62"/>
      <c r="AK20" s="62"/>
      <c r="AL20" s="62"/>
      <c r="AM20" s="62"/>
      <c r="AN20" s="62"/>
      <c r="AO20" s="62"/>
      <c r="AP20" s="62"/>
      <c r="AQ20" s="62"/>
      <c r="AR20" s="62"/>
      <c r="AS20" s="62"/>
      <c r="AT20" s="62"/>
      <c r="AU20" s="62"/>
      <c r="AV20" s="62"/>
      <c r="AW20" s="273">
        <v>13</v>
      </c>
      <c r="AX20" s="196" t="b">
        <f aca="true" t="shared" si="1" ref="AX20:AX25">AND(ISNUMBER(AE20),AE20&gt;=0)</f>
        <v>0</v>
      </c>
    </row>
    <row r="21" spans="1:50" ht="18" customHeight="1">
      <c r="A21" s="110"/>
      <c r="B21" s="80"/>
      <c r="C21" s="69">
        <v>11</v>
      </c>
      <c r="D21" s="71" t="s">
        <v>42</v>
      </c>
      <c r="E21" s="84">
        <v>11</v>
      </c>
      <c r="F21" s="138" t="s">
        <v>30</v>
      </c>
      <c r="G21" s="139" t="str">
        <f t="shared" si="0"/>
        <v>N/A</v>
      </c>
      <c r="H21" s="82"/>
      <c r="I21" s="82"/>
      <c r="J21" s="111"/>
      <c r="K21" s="214"/>
      <c r="L21" s="198" t="s">
        <v>6</v>
      </c>
      <c r="M21" s="338" t="s">
        <v>10</v>
      </c>
      <c r="N21" s="338"/>
      <c r="O21" s="338"/>
      <c r="P21" s="338"/>
      <c r="Q21" s="338"/>
      <c r="R21" s="338"/>
      <c r="S21" s="338"/>
      <c r="T21" s="338"/>
      <c r="U21" s="338"/>
      <c r="V21" s="338"/>
      <c r="W21" s="338"/>
      <c r="X21" s="338"/>
      <c r="Y21" s="338"/>
      <c r="Z21" s="338"/>
      <c r="AA21" s="338"/>
      <c r="AB21" s="338"/>
      <c r="AC21" s="339"/>
      <c r="AD21" s="272">
        <v>14</v>
      </c>
      <c r="AE21" s="196"/>
      <c r="AF21" s="62"/>
      <c r="AG21" s="62"/>
      <c r="AH21" s="62"/>
      <c r="AI21" s="62"/>
      <c r="AJ21" s="62"/>
      <c r="AK21" s="62"/>
      <c r="AL21" s="62"/>
      <c r="AM21" s="62"/>
      <c r="AN21" s="62"/>
      <c r="AO21" s="62"/>
      <c r="AP21" s="62"/>
      <c r="AQ21" s="62"/>
      <c r="AR21" s="62"/>
      <c r="AS21" s="62"/>
      <c r="AT21" s="62"/>
      <c r="AU21" s="62"/>
      <c r="AV21" s="62"/>
      <c r="AW21" s="272">
        <v>14</v>
      </c>
      <c r="AX21" s="196" t="b">
        <f t="shared" si="1"/>
        <v>0</v>
      </c>
    </row>
    <row r="22" spans="1:50" ht="18" customHeight="1">
      <c r="A22" s="110"/>
      <c r="B22" s="80"/>
      <c r="C22" s="69">
        <v>12</v>
      </c>
      <c r="D22" s="71" t="s">
        <v>43</v>
      </c>
      <c r="E22" s="84">
        <v>12</v>
      </c>
      <c r="F22" s="138" t="s">
        <v>31</v>
      </c>
      <c r="G22" s="139" t="str">
        <f t="shared" si="0"/>
        <v>N/A</v>
      </c>
      <c r="H22" s="82"/>
      <c r="I22" s="82"/>
      <c r="J22" s="111"/>
      <c r="K22" s="214"/>
      <c r="L22" s="198" t="s">
        <v>7</v>
      </c>
      <c r="M22" s="338" t="s">
        <v>111</v>
      </c>
      <c r="N22" s="338"/>
      <c r="O22" s="338"/>
      <c r="P22" s="338"/>
      <c r="Q22" s="338"/>
      <c r="R22" s="338"/>
      <c r="S22" s="338"/>
      <c r="T22" s="338"/>
      <c r="U22" s="338"/>
      <c r="V22" s="338"/>
      <c r="W22" s="338"/>
      <c r="X22" s="338"/>
      <c r="Y22" s="338"/>
      <c r="Z22" s="338"/>
      <c r="AA22" s="338"/>
      <c r="AB22" s="338"/>
      <c r="AC22" s="339"/>
      <c r="AD22" s="273">
        <v>15</v>
      </c>
      <c r="AE22" s="196"/>
      <c r="AF22" s="62"/>
      <c r="AG22" s="62"/>
      <c r="AH22" s="62"/>
      <c r="AI22" s="62"/>
      <c r="AJ22" s="62"/>
      <c r="AK22" s="62"/>
      <c r="AL22" s="62"/>
      <c r="AM22" s="62"/>
      <c r="AN22" s="62"/>
      <c r="AO22" s="62"/>
      <c r="AP22" s="62"/>
      <c r="AQ22" s="62"/>
      <c r="AR22" s="62"/>
      <c r="AS22" s="62"/>
      <c r="AT22" s="62"/>
      <c r="AU22" s="62"/>
      <c r="AV22" s="62"/>
      <c r="AW22" s="273">
        <v>15</v>
      </c>
      <c r="AX22" s="196" t="b">
        <f t="shared" si="1"/>
        <v>0</v>
      </c>
    </row>
    <row r="23" spans="1:50" ht="18" customHeight="1">
      <c r="A23" s="110"/>
      <c r="B23" s="80"/>
      <c r="C23" s="69">
        <v>13</v>
      </c>
      <c r="D23" s="71" t="s">
        <v>44</v>
      </c>
      <c r="E23" s="75"/>
      <c r="F23" s="75"/>
      <c r="G23" s="139" t="str">
        <f t="shared" si="0"/>
        <v>N/A</v>
      </c>
      <c r="H23" s="75"/>
      <c r="I23" s="75"/>
      <c r="J23" s="111"/>
      <c r="K23" s="214"/>
      <c r="L23" s="198" t="s">
        <v>8</v>
      </c>
      <c r="M23" s="338" t="s">
        <v>112</v>
      </c>
      <c r="N23" s="338"/>
      <c r="O23" s="338"/>
      <c r="P23" s="338"/>
      <c r="Q23" s="338"/>
      <c r="R23" s="338"/>
      <c r="S23" s="338"/>
      <c r="T23" s="338"/>
      <c r="U23" s="338"/>
      <c r="V23" s="338"/>
      <c r="W23" s="338"/>
      <c r="X23" s="338"/>
      <c r="Y23" s="338"/>
      <c r="Z23" s="338"/>
      <c r="AA23" s="338"/>
      <c r="AB23" s="338"/>
      <c r="AC23" s="339"/>
      <c r="AD23" s="272">
        <v>16</v>
      </c>
      <c r="AE23" s="196"/>
      <c r="AF23" s="85"/>
      <c r="AG23" s="85"/>
      <c r="AH23" s="85"/>
      <c r="AI23" s="85"/>
      <c r="AJ23" s="85"/>
      <c r="AK23" s="85"/>
      <c r="AL23" s="85"/>
      <c r="AM23" s="85"/>
      <c r="AN23" s="85"/>
      <c r="AO23" s="85"/>
      <c r="AP23" s="85"/>
      <c r="AQ23" s="85"/>
      <c r="AR23" s="85"/>
      <c r="AS23" s="85"/>
      <c r="AT23" s="85"/>
      <c r="AU23" s="85"/>
      <c r="AV23" s="85"/>
      <c r="AW23" s="272">
        <v>16</v>
      </c>
      <c r="AX23" s="196" t="b">
        <f t="shared" si="1"/>
        <v>0</v>
      </c>
    </row>
    <row r="24" spans="1:50" ht="18" customHeight="1">
      <c r="A24" s="110"/>
      <c r="B24" s="80"/>
      <c r="C24" s="69">
        <v>14</v>
      </c>
      <c r="D24" s="71" t="s">
        <v>45</v>
      </c>
      <c r="J24" s="111"/>
      <c r="K24" s="240"/>
      <c r="L24" s="241" t="s">
        <v>175</v>
      </c>
      <c r="M24" s="340" t="s">
        <v>268</v>
      </c>
      <c r="N24" s="340"/>
      <c r="O24" s="340"/>
      <c r="P24" s="340"/>
      <c r="Q24" s="340"/>
      <c r="R24" s="340"/>
      <c r="S24" s="340"/>
      <c r="T24" s="340"/>
      <c r="U24" s="340"/>
      <c r="V24" s="340"/>
      <c r="W24" s="340"/>
      <c r="X24" s="340"/>
      <c r="Y24" s="340"/>
      <c r="Z24" s="340"/>
      <c r="AA24" s="340"/>
      <c r="AB24" s="340"/>
      <c r="AC24" s="341"/>
      <c r="AD24" s="272">
        <v>17</v>
      </c>
      <c r="AE24" s="196"/>
      <c r="AF24" s="62"/>
      <c r="AG24" s="62"/>
      <c r="AH24" s="62"/>
      <c r="AI24" s="62"/>
      <c r="AJ24" s="62"/>
      <c r="AK24" s="62"/>
      <c r="AL24" s="62"/>
      <c r="AM24" s="62"/>
      <c r="AN24" s="62"/>
      <c r="AO24" s="62"/>
      <c r="AP24" s="62"/>
      <c r="AQ24" s="62"/>
      <c r="AR24" s="62"/>
      <c r="AS24" s="62"/>
      <c r="AT24" s="62"/>
      <c r="AU24" s="62"/>
      <c r="AV24" s="62"/>
      <c r="AW24" s="272">
        <v>17</v>
      </c>
      <c r="AX24" s="196" t="b">
        <f t="shared" si="1"/>
        <v>0</v>
      </c>
    </row>
    <row r="25" spans="1:50" ht="18" customHeight="1">
      <c r="A25" s="110"/>
      <c r="B25" s="80"/>
      <c r="C25" s="69">
        <v>15</v>
      </c>
      <c r="D25" s="71" t="s">
        <v>46</v>
      </c>
      <c r="J25" s="111"/>
      <c r="K25" s="213"/>
      <c r="L25" s="238" t="s">
        <v>176</v>
      </c>
      <c r="M25" s="359" t="s">
        <v>269</v>
      </c>
      <c r="N25" s="359"/>
      <c r="O25" s="359"/>
      <c r="P25" s="359"/>
      <c r="Q25" s="359"/>
      <c r="R25" s="359"/>
      <c r="S25" s="359"/>
      <c r="T25" s="359"/>
      <c r="U25" s="359"/>
      <c r="V25" s="359"/>
      <c r="W25" s="359"/>
      <c r="X25" s="359"/>
      <c r="Y25" s="359"/>
      <c r="Z25" s="359"/>
      <c r="AA25" s="359"/>
      <c r="AB25" s="359"/>
      <c r="AC25" s="360"/>
      <c r="AD25" s="274">
        <v>18</v>
      </c>
      <c r="AE25" s="239"/>
      <c r="AF25" s="62"/>
      <c r="AG25" s="62"/>
      <c r="AH25" s="62"/>
      <c r="AI25" s="62"/>
      <c r="AJ25" s="62"/>
      <c r="AK25" s="62"/>
      <c r="AL25" s="62"/>
      <c r="AM25" s="62"/>
      <c r="AN25" s="62"/>
      <c r="AO25" s="62"/>
      <c r="AP25" s="62"/>
      <c r="AQ25" s="62"/>
      <c r="AR25" s="62"/>
      <c r="AS25" s="62"/>
      <c r="AT25" s="62"/>
      <c r="AU25" s="62"/>
      <c r="AV25" s="62"/>
      <c r="AW25" s="274">
        <v>18</v>
      </c>
      <c r="AX25" s="239" t="b">
        <f t="shared" si="1"/>
        <v>0</v>
      </c>
    </row>
    <row r="26" spans="1:50" ht="18" customHeight="1">
      <c r="A26" s="110"/>
      <c r="B26" s="80"/>
      <c r="C26" s="69">
        <v>16</v>
      </c>
      <c r="D26" s="71" t="s">
        <v>47</v>
      </c>
      <c r="J26" s="111"/>
      <c r="K26" s="215" t="s">
        <v>177</v>
      </c>
      <c r="L26" s="338" t="s">
        <v>190</v>
      </c>
      <c r="M26" s="338"/>
      <c r="N26" s="338"/>
      <c r="O26" s="338"/>
      <c r="P26" s="338"/>
      <c r="Q26" s="338"/>
      <c r="R26" s="338"/>
      <c r="S26" s="338"/>
      <c r="T26" s="338"/>
      <c r="U26" s="338"/>
      <c r="V26" s="338"/>
      <c r="W26" s="338"/>
      <c r="X26" s="338"/>
      <c r="Y26" s="338"/>
      <c r="Z26" s="338"/>
      <c r="AA26" s="338"/>
      <c r="AB26" s="338"/>
      <c r="AC26" s="339"/>
      <c r="AD26" s="272">
        <v>19</v>
      </c>
      <c r="AE26" s="200">
        <f>AE27+AE28</f>
        <v>0</v>
      </c>
      <c r="AF26" s="62"/>
      <c r="AG26" s="62"/>
      <c r="AH26" s="62"/>
      <c r="AI26" s="62"/>
      <c r="AJ26" s="62"/>
      <c r="AK26" s="62"/>
      <c r="AL26" s="62"/>
      <c r="AM26" s="62"/>
      <c r="AN26" s="62"/>
      <c r="AO26" s="62"/>
      <c r="AP26" s="62"/>
      <c r="AQ26" s="62"/>
      <c r="AR26" s="62"/>
      <c r="AS26" s="62"/>
      <c r="AT26" s="62"/>
      <c r="AU26" s="62"/>
      <c r="AV26" s="62"/>
      <c r="AW26" s="272">
        <v>19</v>
      </c>
      <c r="AX26" s="200" t="b">
        <f>AND(ISNUMBER(AE26),AE26&gt;=0,AE26=SUM(AE13,AE19))</f>
        <v>1</v>
      </c>
    </row>
    <row r="27" spans="1:50" ht="18" customHeight="1">
      <c r="A27" s="110"/>
      <c r="B27" s="80"/>
      <c r="C27" s="69">
        <v>17</v>
      </c>
      <c r="D27" s="71" t="s">
        <v>48</v>
      </c>
      <c r="J27" s="111"/>
      <c r="K27" s="197"/>
      <c r="L27" s="198" t="s">
        <v>5</v>
      </c>
      <c r="M27" s="338" t="s">
        <v>341</v>
      </c>
      <c r="N27" s="338"/>
      <c r="O27" s="338"/>
      <c r="P27" s="338"/>
      <c r="Q27" s="338"/>
      <c r="R27" s="338"/>
      <c r="S27" s="338"/>
      <c r="T27" s="338"/>
      <c r="U27" s="338"/>
      <c r="V27" s="338"/>
      <c r="W27" s="338"/>
      <c r="X27" s="338"/>
      <c r="Y27" s="338"/>
      <c r="Z27" s="338"/>
      <c r="AA27" s="338"/>
      <c r="AB27" s="338"/>
      <c r="AC27" s="339"/>
      <c r="AD27" s="272" t="s">
        <v>340</v>
      </c>
      <c r="AE27" s="276"/>
      <c r="AF27" s="62"/>
      <c r="AG27" s="62"/>
      <c r="AH27" s="62"/>
      <c r="AI27" s="62"/>
      <c r="AJ27" s="62"/>
      <c r="AK27" s="62"/>
      <c r="AL27" s="62"/>
      <c r="AM27" s="62"/>
      <c r="AN27" s="62"/>
      <c r="AO27" s="62"/>
      <c r="AP27" s="62"/>
      <c r="AQ27" s="62"/>
      <c r="AR27" s="62"/>
      <c r="AS27" s="62"/>
      <c r="AT27" s="62"/>
      <c r="AU27" s="62"/>
      <c r="AV27" s="62"/>
      <c r="AW27" s="272" t="s">
        <v>340</v>
      </c>
      <c r="AX27" s="276" t="b">
        <f>AND(ISNUMBER(AE27),AE27&gt;=0)</f>
        <v>0</v>
      </c>
    </row>
    <row r="28" spans="1:50" ht="18" customHeight="1">
      <c r="A28" s="110"/>
      <c r="B28" s="80"/>
      <c r="C28" s="69">
        <v>18</v>
      </c>
      <c r="D28" s="71" t="s">
        <v>49</v>
      </c>
      <c r="J28" s="111"/>
      <c r="K28" s="214"/>
      <c r="L28" s="198" t="s">
        <v>6</v>
      </c>
      <c r="M28" s="338" t="s">
        <v>114</v>
      </c>
      <c r="N28" s="338"/>
      <c r="O28" s="338"/>
      <c r="P28" s="338"/>
      <c r="Q28" s="338"/>
      <c r="R28" s="338"/>
      <c r="S28" s="338"/>
      <c r="T28" s="338"/>
      <c r="U28" s="338"/>
      <c r="V28" s="338"/>
      <c r="W28" s="338"/>
      <c r="X28" s="338"/>
      <c r="Y28" s="338"/>
      <c r="Z28" s="338"/>
      <c r="AA28" s="338"/>
      <c r="AB28" s="338"/>
      <c r="AC28" s="339"/>
      <c r="AD28" s="272">
        <v>21</v>
      </c>
      <c r="AE28" s="276"/>
      <c r="AF28" s="62"/>
      <c r="AG28" s="62"/>
      <c r="AH28" s="62"/>
      <c r="AI28" s="62"/>
      <c r="AJ28" s="62"/>
      <c r="AK28" s="62"/>
      <c r="AL28" s="62"/>
      <c r="AM28" s="62"/>
      <c r="AN28" s="62"/>
      <c r="AO28" s="62"/>
      <c r="AP28" s="62"/>
      <c r="AQ28" s="62"/>
      <c r="AR28" s="62"/>
      <c r="AS28" s="62"/>
      <c r="AT28" s="62"/>
      <c r="AU28" s="62"/>
      <c r="AV28" s="62"/>
      <c r="AW28" s="272">
        <v>21</v>
      </c>
      <c r="AX28" s="276" t="b">
        <f>AND(ISNUMBER(AE28),AE28&gt;=0)</f>
        <v>0</v>
      </c>
    </row>
    <row r="29" spans="1:50" ht="18" customHeight="1">
      <c r="A29" s="110"/>
      <c r="B29" s="80"/>
      <c r="C29" s="69">
        <v>19</v>
      </c>
      <c r="D29" s="71" t="s">
        <v>50</v>
      </c>
      <c r="J29" s="111"/>
      <c r="K29" s="216" t="s">
        <v>178</v>
      </c>
      <c r="L29" s="298" t="s">
        <v>195</v>
      </c>
      <c r="M29" s="298"/>
      <c r="N29" s="298"/>
      <c r="O29" s="298"/>
      <c r="P29" s="298"/>
      <c r="Q29" s="298"/>
      <c r="R29" s="298"/>
      <c r="S29" s="298"/>
      <c r="T29" s="298"/>
      <c r="U29" s="298"/>
      <c r="V29" s="298"/>
      <c r="W29" s="298"/>
      <c r="X29" s="298"/>
      <c r="Y29" s="298"/>
      <c r="Z29" s="298"/>
      <c r="AA29" s="298"/>
      <c r="AB29" s="298"/>
      <c r="AC29" s="299"/>
      <c r="AD29" s="272">
        <v>22</v>
      </c>
      <c r="AE29" s="200">
        <f>SUM(AE30:AE33)</f>
        <v>0</v>
      </c>
      <c r="AF29" s="62"/>
      <c r="AG29" s="62"/>
      <c r="AH29" s="62"/>
      <c r="AI29" s="62"/>
      <c r="AJ29" s="62"/>
      <c r="AK29" s="62"/>
      <c r="AL29" s="62"/>
      <c r="AM29" s="62"/>
      <c r="AN29" s="62"/>
      <c r="AO29" s="62"/>
      <c r="AP29" s="62"/>
      <c r="AQ29" s="62"/>
      <c r="AR29" s="62"/>
      <c r="AS29" s="62"/>
      <c r="AT29" s="62"/>
      <c r="AU29" s="62"/>
      <c r="AV29" s="62"/>
      <c r="AW29" s="272">
        <v>22</v>
      </c>
      <c r="AX29" s="200" t="b">
        <f>AND(ISNUMBER(AE29),AE29&gt;=0,AE29&lt;=AE26)</f>
        <v>1</v>
      </c>
    </row>
    <row r="30" spans="1:50" ht="18" customHeight="1">
      <c r="A30" s="110"/>
      <c r="B30" s="80"/>
      <c r="C30" s="69">
        <v>20</v>
      </c>
      <c r="D30" s="71" t="s">
        <v>51</v>
      </c>
      <c r="J30" s="111"/>
      <c r="K30" s="214"/>
      <c r="L30" s="198" t="s">
        <v>5</v>
      </c>
      <c r="M30" s="344" t="s">
        <v>191</v>
      </c>
      <c r="N30" s="344"/>
      <c r="O30" s="344"/>
      <c r="P30" s="344"/>
      <c r="Q30" s="344"/>
      <c r="R30" s="344"/>
      <c r="S30" s="344"/>
      <c r="T30" s="344"/>
      <c r="U30" s="344"/>
      <c r="V30" s="344"/>
      <c r="W30" s="344"/>
      <c r="X30" s="344"/>
      <c r="Y30" s="344"/>
      <c r="Z30" s="344"/>
      <c r="AA30" s="344"/>
      <c r="AB30" s="344"/>
      <c r="AC30" s="345"/>
      <c r="AD30" s="272">
        <v>23</v>
      </c>
      <c r="AE30" s="196"/>
      <c r="AF30" s="62"/>
      <c r="AG30" s="62"/>
      <c r="AH30" s="62"/>
      <c r="AI30" s="62"/>
      <c r="AJ30" s="62"/>
      <c r="AK30" s="62"/>
      <c r="AL30" s="62"/>
      <c r="AM30" s="62"/>
      <c r="AN30" s="62"/>
      <c r="AO30" s="62"/>
      <c r="AP30" s="62"/>
      <c r="AQ30" s="62"/>
      <c r="AR30" s="62"/>
      <c r="AS30" s="62"/>
      <c r="AT30" s="62"/>
      <c r="AU30" s="62"/>
      <c r="AV30" s="62"/>
      <c r="AW30" s="272">
        <v>23</v>
      </c>
      <c r="AX30" s="196" t="b">
        <f>AND(ISNUMBER(AE30),AE30&gt;=0)</f>
        <v>0</v>
      </c>
    </row>
    <row r="31" spans="1:50" ht="18" customHeight="1">
      <c r="A31" s="110"/>
      <c r="B31" s="80" t="b">
        <f>AND(ISNUMBER(U32),U32&gt;=0,U32=U35+U36+U37)</f>
        <v>0</v>
      </c>
      <c r="C31" s="69">
        <v>21</v>
      </c>
      <c r="D31" s="71" t="s">
        <v>52</v>
      </c>
      <c r="J31" s="111"/>
      <c r="K31" s="197"/>
      <c r="L31" s="198" t="s">
        <v>6</v>
      </c>
      <c r="M31" s="338" t="s">
        <v>270</v>
      </c>
      <c r="N31" s="338"/>
      <c r="O31" s="338"/>
      <c r="P31" s="338"/>
      <c r="Q31" s="338"/>
      <c r="R31" s="338"/>
      <c r="S31" s="338"/>
      <c r="T31" s="338"/>
      <c r="U31" s="338"/>
      <c r="V31" s="338"/>
      <c r="W31" s="338"/>
      <c r="X31" s="338"/>
      <c r="Y31" s="338"/>
      <c r="Z31" s="338"/>
      <c r="AA31" s="338"/>
      <c r="AB31" s="338"/>
      <c r="AC31" s="339"/>
      <c r="AD31" s="272">
        <v>24</v>
      </c>
      <c r="AE31" s="196"/>
      <c r="AF31" s="86"/>
      <c r="AG31" s="86"/>
      <c r="AH31" s="86"/>
      <c r="AI31" s="86"/>
      <c r="AJ31" s="86"/>
      <c r="AK31" s="86"/>
      <c r="AL31" s="86"/>
      <c r="AM31" s="86"/>
      <c r="AN31" s="86"/>
      <c r="AO31" s="86"/>
      <c r="AP31" s="86"/>
      <c r="AQ31" s="86"/>
      <c r="AR31" s="86"/>
      <c r="AS31" s="86"/>
      <c r="AT31" s="86"/>
      <c r="AU31" s="86"/>
      <c r="AV31" s="86"/>
      <c r="AW31" s="272">
        <v>24</v>
      </c>
      <c r="AX31" s="196" t="b">
        <f>AND(ISNUMBER(AE31),AE31&gt;=0)</f>
        <v>0</v>
      </c>
    </row>
    <row r="32" spans="1:50" ht="18" customHeight="1">
      <c r="A32" s="110"/>
      <c r="B32" s="80"/>
      <c r="C32" s="69">
        <v>22</v>
      </c>
      <c r="D32" s="71" t="s">
        <v>53</v>
      </c>
      <c r="J32" s="111"/>
      <c r="K32" s="197"/>
      <c r="L32" s="198" t="s">
        <v>7</v>
      </c>
      <c r="M32" s="338" t="s">
        <v>271</v>
      </c>
      <c r="N32" s="338"/>
      <c r="O32" s="338"/>
      <c r="P32" s="338"/>
      <c r="Q32" s="338"/>
      <c r="R32" s="338"/>
      <c r="S32" s="338"/>
      <c r="T32" s="338"/>
      <c r="U32" s="338"/>
      <c r="V32" s="338"/>
      <c r="W32" s="338"/>
      <c r="X32" s="338"/>
      <c r="Y32" s="338"/>
      <c r="Z32" s="338"/>
      <c r="AA32" s="338"/>
      <c r="AB32" s="338"/>
      <c r="AC32" s="339"/>
      <c r="AD32" s="272">
        <v>25</v>
      </c>
      <c r="AE32" s="196"/>
      <c r="AF32" s="62"/>
      <c r="AG32" s="62"/>
      <c r="AH32" s="62"/>
      <c r="AI32" s="62"/>
      <c r="AJ32" s="62"/>
      <c r="AK32" s="62"/>
      <c r="AL32" s="62"/>
      <c r="AM32" s="62"/>
      <c r="AN32" s="62"/>
      <c r="AO32" s="62"/>
      <c r="AP32" s="62"/>
      <c r="AQ32" s="62"/>
      <c r="AR32" s="62"/>
      <c r="AS32" s="62"/>
      <c r="AT32" s="62"/>
      <c r="AU32" s="62"/>
      <c r="AV32" s="62"/>
      <c r="AW32" s="272">
        <v>25</v>
      </c>
      <c r="AX32" s="196" t="b">
        <f>AND(ISNUMBER(AE32),AE32&gt;=0)</f>
        <v>0</v>
      </c>
    </row>
    <row r="33" spans="1:50" ht="18" customHeight="1">
      <c r="A33" s="110"/>
      <c r="B33" s="80"/>
      <c r="C33" s="69">
        <v>23</v>
      </c>
      <c r="D33" s="71" t="s">
        <v>54</v>
      </c>
      <c r="J33" s="111"/>
      <c r="K33" s="197"/>
      <c r="L33" s="198" t="s">
        <v>8</v>
      </c>
      <c r="M33" s="338" t="s">
        <v>115</v>
      </c>
      <c r="N33" s="338"/>
      <c r="O33" s="338"/>
      <c r="P33" s="338"/>
      <c r="Q33" s="338"/>
      <c r="R33" s="338"/>
      <c r="S33" s="338"/>
      <c r="T33" s="338"/>
      <c r="U33" s="338"/>
      <c r="V33" s="338"/>
      <c r="W33" s="338"/>
      <c r="X33" s="338"/>
      <c r="Y33" s="338"/>
      <c r="Z33" s="338"/>
      <c r="AA33" s="338"/>
      <c r="AB33" s="338"/>
      <c r="AC33" s="339"/>
      <c r="AD33" s="272">
        <v>26</v>
      </c>
      <c r="AE33" s="196"/>
      <c r="AF33" s="62"/>
      <c r="AG33" s="62"/>
      <c r="AH33" s="62"/>
      <c r="AI33" s="62"/>
      <c r="AJ33" s="62"/>
      <c r="AK33" s="62"/>
      <c r="AL33" s="62"/>
      <c r="AM33" s="62"/>
      <c r="AN33" s="62"/>
      <c r="AO33" s="62"/>
      <c r="AP33" s="62"/>
      <c r="AQ33" s="62"/>
      <c r="AR33" s="62"/>
      <c r="AS33" s="62"/>
      <c r="AT33" s="62"/>
      <c r="AU33" s="62"/>
      <c r="AV33" s="62"/>
      <c r="AW33" s="272">
        <v>26</v>
      </c>
      <c r="AX33" s="196" t="b">
        <f>AND(ISNUMBER(AE33),AE33&gt;=0)</f>
        <v>0</v>
      </c>
    </row>
    <row r="34" spans="1:50" ht="18" customHeight="1">
      <c r="A34" s="110"/>
      <c r="B34" s="80"/>
      <c r="C34" s="69">
        <v>24</v>
      </c>
      <c r="D34" s="71" t="s">
        <v>55</v>
      </c>
      <c r="J34" s="111"/>
      <c r="K34" s="217" t="s">
        <v>103</v>
      </c>
      <c r="L34" s="366" t="s">
        <v>192</v>
      </c>
      <c r="M34" s="366"/>
      <c r="N34" s="366"/>
      <c r="O34" s="366"/>
      <c r="P34" s="366"/>
      <c r="Q34" s="366"/>
      <c r="R34" s="366"/>
      <c r="S34" s="366"/>
      <c r="T34" s="366"/>
      <c r="U34" s="366"/>
      <c r="V34" s="366"/>
      <c r="W34" s="366"/>
      <c r="X34" s="366"/>
      <c r="Y34" s="366"/>
      <c r="Z34" s="366"/>
      <c r="AA34" s="366"/>
      <c r="AB34" s="366"/>
      <c r="AC34" s="367"/>
      <c r="AD34" s="272">
        <v>27</v>
      </c>
      <c r="AE34" s="200">
        <f>AE26-AE29</f>
        <v>0</v>
      </c>
      <c r="AF34" s="62"/>
      <c r="AG34" s="62"/>
      <c r="AH34" s="62"/>
      <c r="AI34" s="62"/>
      <c r="AJ34" s="62"/>
      <c r="AK34" s="62"/>
      <c r="AL34" s="62"/>
      <c r="AM34" s="62"/>
      <c r="AN34" s="62"/>
      <c r="AO34" s="62"/>
      <c r="AP34" s="62"/>
      <c r="AQ34" s="62"/>
      <c r="AR34" s="62"/>
      <c r="AS34" s="62"/>
      <c r="AT34" s="62"/>
      <c r="AU34" s="62"/>
      <c r="AV34" s="62"/>
      <c r="AW34" s="272">
        <v>27</v>
      </c>
      <c r="AX34" s="200" t="b">
        <f>AND(ISNUMBER(AE34),AE34&gt;=0)</f>
        <v>1</v>
      </c>
    </row>
    <row r="35" spans="1:50" ht="18" customHeight="1">
      <c r="A35" s="110"/>
      <c r="B35" s="80"/>
      <c r="C35" s="69">
        <v>25</v>
      </c>
      <c r="D35" s="71" t="s">
        <v>56</v>
      </c>
      <c r="J35" s="111"/>
      <c r="K35" s="323" t="s">
        <v>336</v>
      </c>
      <c r="L35" s="324"/>
      <c r="M35" s="324"/>
      <c r="N35" s="324"/>
      <c r="O35" s="324"/>
      <c r="P35" s="324"/>
      <c r="Q35" s="324"/>
      <c r="R35" s="324"/>
      <c r="S35" s="324"/>
      <c r="T35" s="324"/>
      <c r="U35" s="324"/>
      <c r="V35" s="324"/>
      <c r="W35" s="324"/>
      <c r="X35" s="324"/>
      <c r="Y35" s="324"/>
      <c r="Z35" s="324"/>
      <c r="AA35" s="324"/>
      <c r="AB35" s="324"/>
      <c r="AC35" s="325"/>
      <c r="AD35" s="278" t="s">
        <v>179</v>
      </c>
      <c r="AE35" s="279"/>
      <c r="AF35" s="62"/>
      <c r="AG35" s="62"/>
      <c r="AH35" s="62"/>
      <c r="AI35" s="62"/>
      <c r="AJ35" s="62"/>
      <c r="AK35" s="62"/>
      <c r="AL35" s="62"/>
      <c r="AM35" s="62"/>
      <c r="AN35" s="62"/>
      <c r="AO35" s="62"/>
      <c r="AP35" s="62"/>
      <c r="AQ35" s="62"/>
      <c r="AR35" s="62"/>
      <c r="AS35" s="62"/>
      <c r="AT35" s="62"/>
      <c r="AU35" s="62"/>
      <c r="AV35" s="62"/>
      <c r="AW35" s="278" t="s">
        <v>179</v>
      </c>
      <c r="AX35" s="279"/>
    </row>
    <row r="36" spans="1:50" ht="18" customHeight="1">
      <c r="A36" s="110"/>
      <c r="B36" s="80"/>
      <c r="C36" s="69">
        <v>26</v>
      </c>
      <c r="D36" s="87" t="s">
        <v>57</v>
      </c>
      <c r="J36" s="111"/>
      <c r="K36" s="219" t="s">
        <v>180</v>
      </c>
      <c r="L36" s="295" t="s">
        <v>272</v>
      </c>
      <c r="M36" s="295"/>
      <c r="N36" s="295"/>
      <c r="O36" s="295"/>
      <c r="P36" s="295"/>
      <c r="Q36" s="295"/>
      <c r="R36" s="295"/>
      <c r="S36" s="295"/>
      <c r="T36" s="295"/>
      <c r="U36" s="295"/>
      <c r="V36" s="295"/>
      <c r="W36" s="295"/>
      <c r="X36" s="296"/>
      <c r="Y36" s="296"/>
      <c r="Z36" s="296"/>
      <c r="AA36" s="296"/>
      <c r="AB36" s="296"/>
      <c r="AC36" s="297"/>
      <c r="AD36" s="272">
        <v>28</v>
      </c>
      <c r="AE36" s="220">
        <f>SUM(AE39:AE46)</f>
        <v>0</v>
      </c>
      <c r="AF36" s="62"/>
      <c r="AG36" s="62"/>
      <c r="AH36" s="62"/>
      <c r="AI36" s="62"/>
      <c r="AJ36" s="62"/>
      <c r="AK36" s="62"/>
      <c r="AL36" s="62"/>
      <c r="AM36" s="62"/>
      <c r="AN36" s="62"/>
      <c r="AO36" s="62"/>
      <c r="AP36" s="62"/>
      <c r="AQ36" s="62"/>
      <c r="AR36" s="62"/>
      <c r="AS36" s="62"/>
      <c r="AT36" s="62"/>
      <c r="AU36" s="62"/>
      <c r="AV36" s="62"/>
      <c r="AW36" s="272">
        <v>28</v>
      </c>
      <c r="AX36" s="220" t="b">
        <f>AND(ISNUMBER(AE36),AE36&gt;=0)</f>
        <v>1</v>
      </c>
    </row>
    <row r="37" spans="1:50" ht="18" customHeight="1">
      <c r="A37" s="110"/>
      <c r="B37" s="80"/>
      <c r="C37" s="69">
        <v>27</v>
      </c>
      <c r="D37" s="71" t="s">
        <v>58</v>
      </c>
      <c r="J37" s="111"/>
      <c r="K37" s="205"/>
      <c r="L37" s="206"/>
      <c r="M37" s="206"/>
      <c r="N37" s="206"/>
      <c r="O37" s="206"/>
      <c r="P37" s="206"/>
      <c r="Q37" s="206"/>
      <c r="R37" s="221"/>
      <c r="S37" s="221"/>
      <c r="T37" s="221"/>
      <c r="U37" s="221"/>
      <c r="V37" s="221"/>
      <c r="W37" s="221"/>
      <c r="X37" s="280" t="s">
        <v>21</v>
      </c>
      <c r="Y37" s="280"/>
      <c r="Z37" s="280"/>
      <c r="AA37" s="280"/>
      <c r="AB37" s="280" t="s">
        <v>181</v>
      </c>
      <c r="AC37" s="280"/>
      <c r="AD37" s="280"/>
      <c r="AE37" s="280"/>
      <c r="AF37" s="62"/>
      <c r="AG37" s="62"/>
      <c r="AH37" s="62"/>
      <c r="AI37" s="62"/>
      <c r="AJ37" s="62"/>
      <c r="AK37" s="62"/>
      <c r="AL37" s="62"/>
      <c r="AM37" s="62"/>
      <c r="AN37" s="62"/>
      <c r="AO37" s="62"/>
      <c r="AP37" s="62"/>
      <c r="AQ37" s="280" t="s">
        <v>21</v>
      </c>
      <c r="AR37" s="280"/>
      <c r="AS37" s="280"/>
      <c r="AT37" s="280"/>
      <c r="AU37" s="280" t="s">
        <v>181</v>
      </c>
      <c r="AV37" s="280"/>
      <c r="AW37" s="280"/>
      <c r="AX37" s="280"/>
    </row>
    <row r="38" spans="1:50" ht="42.75" customHeight="1">
      <c r="A38" s="110"/>
      <c r="B38" s="80"/>
      <c r="C38" s="69">
        <v>28</v>
      </c>
      <c r="D38" s="87" t="s">
        <v>59</v>
      </c>
      <c r="J38" s="111"/>
      <c r="K38" s="234"/>
      <c r="L38" s="235"/>
      <c r="M38" s="235"/>
      <c r="N38" s="235"/>
      <c r="O38" s="235"/>
      <c r="P38" s="235"/>
      <c r="Q38" s="235"/>
      <c r="R38" s="236"/>
      <c r="S38" s="236"/>
      <c r="T38" s="236"/>
      <c r="U38" s="236"/>
      <c r="V38" s="236"/>
      <c r="W38" s="237"/>
      <c r="X38" s="281" t="s">
        <v>182</v>
      </c>
      <c r="Y38" s="282"/>
      <c r="Z38" s="281" t="s">
        <v>183</v>
      </c>
      <c r="AA38" s="282"/>
      <c r="AB38" s="283" t="s">
        <v>184</v>
      </c>
      <c r="AC38" s="284"/>
      <c r="AD38" s="281" t="s">
        <v>185</v>
      </c>
      <c r="AE38" s="282"/>
      <c r="AF38" s="62"/>
      <c r="AG38" s="62"/>
      <c r="AH38" s="62"/>
      <c r="AI38" s="62"/>
      <c r="AJ38" s="62"/>
      <c r="AK38" s="62"/>
      <c r="AL38" s="62"/>
      <c r="AM38" s="62"/>
      <c r="AN38" s="62"/>
      <c r="AO38" s="62"/>
      <c r="AP38" s="62"/>
      <c r="AQ38" s="281" t="s">
        <v>182</v>
      </c>
      <c r="AR38" s="282"/>
      <c r="AS38" s="281" t="s">
        <v>183</v>
      </c>
      <c r="AT38" s="282"/>
      <c r="AU38" s="283" t="s">
        <v>184</v>
      </c>
      <c r="AV38" s="284"/>
      <c r="AW38" s="281" t="s">
        <v>185</v>
      </c>
      <c r="AX38" s="282"/>
    </row>
    <row r="39" spans="1:50" ht="18" customHeight="1">
      <c r="A39" s="110"/>
      <c r="B39" s="80" t="b">
        <f>AND(ISNUMBER(AE39),IF(SUM(Y39,AA39)&gt;0,AE39&gt;0,AE39=0),IF(AC39=0,AE39=0,IF(AC39&lt;&gt;0,AE39&gt;=AC39)))</f>
        <v>0</v>
      </c>
      <c r="C39" s="69">
        <v>29</v>
      </c>
      <c r="D39" s="71" t="s">
        <v>60</v>
      </c>
      <c r="J39" s="111"/>
      <c r="K39" s="222"/>
      <c r="L39" s="223" t="s">
        <v>186</v>
      </c>
      <c r="M39" s="368" t="s">
        <v>273</v>
      </c>
      <c r="N39" s="368"/>
      <c r="O39" s="368"/>
      <c r="P39" s="368"/>
      <c r="Q39" s="368"/>
      <c r="R39" s="368"/>
      <c r="S39" s="368"/>
      <c r="T39" s="368"/>
      <c r="U39" s="368"/>
      <c r="V39" s="368"/>
      <c r="W39" s="369"/>
      <c r="X39" s="272">
        <v>29</v>
      </c>
      <c r="Y39" s="224"/>
      <c r="Z39" s="272">
        <v>30</v>
      </c>
      <c r="AA39" s="224"/>
      <c r="AB39" s="272">
        <v>31</v>
      </c>
      <c r="AC39" s="225"/>
      <c r="AD39" s="272">
        <v>32</v>
      </c>
      <c r="AE39" s="225"/>
      <c r="AF39" s="62"/>
      <c r="AG39" s="62"/>
      <c r="AH39" s="62"/>
      <c r="AI39" s="62"/>
      <c r="AJ39" s="62"/>
      <c r="AK39" s="62"/>
      <c r="AL39" s="62"/>
      <c r="AM39" s="62"/>
      <c r="AN39" s="62"/>
      <c r="AO39" s="62"/>
      <c r="AP39" s="62"/>
      <c r="AQ39" s="272">
        <v>29</v>
      </c>
      <c r="AR39" s="224" t="b">
        <f aca="true" t="shared" si="2" ref="AR39:AR46">AND(ISNUMBER(Y39),Y39&gt;=0)</f>
        <v>0</v>
      </c>
      <c r="AS39" s="272">
        <v>30</v>
      </c>
      <c r="AT39" s="224" t="b">
        <f aca="true" t="shared" si="3" ref="AT39:AT46">AND(ISNUMBER(AA39),IF(AA39=0,AC39=0,AA39&gt;=0))</f>
        <v>0</v>
      </c>
      <c r="AU39" s="272">
        <v>31</v>
      </c>
      <c r="AV39" s="225" t="b">
        <f>AND(ISNUMBER(AC39),AC39&gt;=0,INT(AC39)=AC39)</f>
        <v>0</v>
      </c>
      <c r="AW39" s="272">
        <v>32</v>
      </c>
      <c r="AX39" s="225" t="b">
        <f>AND(INT(AE39)=AE39,ISNUMBER(AE39),AE39&gt;=AC39,IF(SUM(Y39,AA39)&lt;&gt;0,AE39&lt;&gt;0,AE39=0))</f>
        <v>0</v>
      </c>
    </row>
    <row r="40" spans="1:50" ht="18" customHeight="1">
      <c r="A40" s="110"/>
      <c r="B40" s="80"/>
      <c r="C40" s="69">
        <v>30</v>
      </c>
      <c r="D40" s="71" t="s">
        <v>61</v>
      </c>
      <c r="J40" s="111"/>
      <c r="K40" s="226"/>
      <c r="L40" s="227" t="s">
        <v>6</v>
      </c>
      <c r="M40" s="300" t="s">
        <v>274</v>
      </c>
      <c r="N40" s="300"/>
      <c r="O40" s="300"/>
      <c r="P40" s="300"/>
      <c r="Q40" s="300"/>
      <c r="R40" s="300"/>
      <c r="S40" s="300"/>
      <c r="T40" s="300"/>
      <c r="U40" s="300"/>
      <c r="V40" s="300"/>
      <c r="W40" s="301"/>
      <c r="X40" s="272">
        <v>33</v>
      </c>
      <c r="Y40" s="224"/>
      <c r="Z40" s="272">
        <v>34</v>
      </c>
      <c r="AA40" s="224"/>
      <c r="AB40" s="272">
        <v>35</v>
      </c>
      <c r="AC40" s="225"/>
      <c r="AD40" s="272">
        <v>36</v>
      </c>
      <c r="AE40" s="225"/>
      <c r="AF40" s="62"/>
      <c r="AG40" s="62"/>
      <c r="AH40" s="62"/>
      <c r="AI40" s="62"/>
      <c r="AJ40" s="62"/>
      <c r="AK40" s="62"/>
      <c r="AL40" s="62"/>
      <c r="AM40" s="62"/>
      <c r="AN40" s="62"/>
      <c r="AO40" s="62"/>
      <c r="AP40" s="62"/>
      <c r="AQ40" s="272">
        <v>33</v>
      </c>
      <c r="AR40" s="224" t="b">
        <f t="shared" si="2"/>
        <v>0</v>
      </c>
      <c r="AS40" s="272">
        <v>34</v>
      </c>
      <c r="AT40" s="224" t="b">
        <f t="shared" si="3"/>
        <v>0</v>
      </c>
      <c r="AU40" s="272">
        <v>35</v>
      </c>
      <c r="AV40" s="225" t="b">
        <f aca="true" t="shared" si="4" ref="AV40:AV46">AND(ISNUMBER(AC40),AC40&gt;=0,INT(AC40)=AC40)</f>
        <v>0</v>
      </c>
      <c r="AW40" s="272">
        <v>36</v>
      </c>
      <c r="AX40" s="225" t="b">
        <f aca="true" t="shared" si="5" ref="AX40:AX46">AND(INT(AE40)=AE40,ISNUMBER(AE40),AE40&gt;=AC40,IF(SUM(Y40,AA40)&lt;&gt;0,AE40&lt;&gt;0,AE40=0))</f>
        <v>0</v>
      </c>
    </row>
    <row r="41" spans="1:50" ht="18" customHeight="1">
      <c r="A41" s="110"/>
      <c r="B41" s="80"/>
      <c r="C41" s="69">
        <v>31</v>
      </c>
      <c r="D41" s="88" t="s">
        <v>62</v>
      </c>
      <c r="J41" s="111"/>
      <c r="K41" s="226"/>
      <c r="L41" s="227" t="s">
        <v>7</v>
      </c>
      <c r="M41" s="300" t="s">
        <v>275</v>
      </c>
      <c r="N41" s="300"/>
      <c r="O41" s="300"/>
      <c r="P41" s="300"/>
      <c r="Q41" s="300"/>
      <c r="R41" s="300"/>
      <c r="S41" s="300"/>
      <c r="T41" s="300"/>
      <c r="U41" s="300"/>
      <c r="V41" s="300"/>
      <c r="W41" s="301"/>
      <c r="X41" s="272">
        <v>37</v>
      </c>
      <c r="Y41" s="224"/>
      <c r="Z41" s="272">
        <v>38</v>
      </c>
      <c r="AA41" s="224"/>
      <c r="AB41" s="272">
        <v>39</v>
      </c>
      <c r="AC41" s="225"/>
      <c r="AD41" s="272">
        <v>40</v>
      </c>
      <c r="AE41" s="225"/>
      <c r="AF41" s="62"/>
      <c r="AG41" s="62"/>
      <c r="AH41" s="62"/>
      <c r="AI41" s="62"/>
      <c r="AJ41" s="62"/>
      <c r="AK41" s="62"/>
      <c r="AL41" s="62"/>
      <c r="AM41" s="62"/>
      <c r="AN41" s="62"/>
      <c r="AO41" s="62"/>
      <c r="AP41" s="62"/>
      <c r="AQ41" s="272">
        <v>37</v>
      </c>
      <c r="AR41" s="224" t="b">
        <f t="shared" si="2"/>
        <v>0</v>
      </c>
      <c r="AS41" s="272">
        <v>38</v>
      </c>
      <c r="AT41" s="224" t="b">
        <f t="shared" si="3"/>
        <v>0</v>
      </c>
      <c r="AU41" s="272">
        <v>39</v>
      </c>
      <c r="AV41" s="225" t="b">
        <f t="shared" si="4"/>
        <v>0</v>
      </c>
      <c r="AW41" s="272">
        <v>40</v>
      </c>
      <c r="AX41" s="225" t="b">
        <f t="shared" si="5"/>
        <v>0</v>
      </c>
    </row>
    <row r="42" spans="1:50" ht="18" customHeight="1">
      <c r="A42" s="110"/>
      <c r="B42" s="80"/>
      <c r="C42" s="69">
        <v>32</v>
      </c>
      <c r="D42" s="88" t="s">
        <v>63</v>
      </c>
      <c r="J42" s="111"/>
      <c r="K42" s="226"/>
      <c r="L42" s="227" t="s">
        <v>8</v>
      </c>
      <c r="M42" s="300" t="s">
        <v>276</v>
      </c>
      <c r="N42" s="300"/>
      <c r="O42" s="300"/>
      <c r="P42" s="300"/>
      <c r="Q42" s="300"/>
      <c r="R42" s="300"/>
      <c r="S42" s="300"/>
      <c r="T42" s="300"/>
      <c r="U42" s="300"/>
      <c r="V42" s="300"/>
      <c r="W42" s="301"/>
      <c r="X42" s="272">
        <v>41</v>
      </c>
      <c r="Y42" s="224"/>
      <c r="Z42" s="272">
        <v>42</v>
      </c>
      <c r="AA42" s="224"/>
      <c r="AB42" s="272">
        <v>43</v>
      </c>
      <c r="AC42" s="225"/>
      <c r="AD42" s="272">
        <v>44</v>
      </c>
      <c r="AE42" s="225"/>
      <c r="AF42" s="62"/>
      <c r="AG42" s="62"/>
      <c r="AH42" s="62"/>
      <c r="AI42" s="62"/>
      <c r="AJ42" s="62"/>
      <c r="AK42" s="62"/>
      <c r="AL42" s="62"/>
      <c r="AM42" s="62"/>
      <c r="AN42" s="62"/>
      <c r="AO42" s="62"/>
      <c r="AP42" s="62"/>
      <c r="AQ42" s="272">
        <v>41</v>
      </c>
      <c r="AR42" s="224" t="b">
        <f t="shared" si="2"/>
        <v>0</v>
      </c>
      <c r="AS42" s="272">
        <v>42</v>
      </c>
      <c r="AT42" s="224" t="b">
        <f t="shared" si="3"/>
        <v>0</v>
      </c>
      <c r="AU42" s="272">
        <v>43</v>
      </c>
      <c r="AV42" s="225" t="b">
        <f t="shared" si="4"/>
        <v>0</v>
      </c>
      <c r="AW42" s="272">
        <v>44</v>
      </c>
      <c r="AX42" s="225" t="b">
        <f t="shared" si="5"/>
        <v>0</v>
      </c>
    </row>
    <row r="43" spans="1:50" ht="18" customHeight="1">
      <c r="A43" s="110"/>
      <c r="B43" s="80"/>
      <c r="C43" s="69">
        <v>33</v>
      </c>
      <c r="D43" s="71" t="s">
        <v>64</v>
      </c>
      <c r="J43" s="111"/>
      <c r="K43" s="226"/>
      <c r="L43" s="227" t="s">
        <v>9</v>
      </c>
      <c r="M43" s="300" t="s">
        <v>277</v>
      </c>
      <c r="N43" s="300"/>
      <c r="O43" s="300"/>
      <c r="P43" s="300"/>
      <c r="Q43" s="300"/>
      <c r="R43" s="300"/>
      <c r="S43" s="300"/>
      <c r="T43" s="300"/>
      <c r="U43" s="300"/>
      <c r="V43" s="300"/>
      <c r="W43" s="301"/>
      <c r="X43" s="272">
        <v>45</v>
      </c>
      <c r="Y43" s="224"/>
      <c r="Z43" s="272">
        <v>46</v>
      </c>
      <c r="AA43" s="224"/>
      <c r="AB43" s="272">
        <v>47</v>
      </c>
      <c r="AC43" s="225"/>
      <c r="AD43" s="272">
        <v>48</v>
      </c>
      <c r="AE43" s="225"/>
      <c r="AF43" s="62"/>
      <c r="AG43" s="62"/>
      <c r="AH43" s="62"/>
      <c r="AI43" s="62"/>
      <c r="AJ43" s="62"/>
      <c r="AK43" s="62"/>
      <c r="AL43" s="62"/>
      <c r="AM43" s="62"/>
      <c r="AN43" s="62"/>
      <c r="AO43" s="62"/>
      <c r="AP43" s="62"/>
      <c r="AQ43" s="272">
        <v>45</v>
      </c>
      <c r="AR43" s="224" t="b">
        <f t="shared" si="2"/>
        <v>0</v>
      </c>
      <c r="AS43" s="272">
        <v>46</v>
      </c>
      <c r="AT43" s="224" t="b">
        <f t="shared" si="3"/>
        <v>0</v>
      </c>
      <c r="AU43" s="272">
        <v>47</v>
      </c>
      <c r="AV43" s="225" t="b">
        <f t="shared" si="4"/>
        <v>0</v>
      </c>
      <c r="AW43" s="272">
        <v>48</v>
      </c>
      <c r="AX43" s="225" t="b">
        <f t="shared" si="5"/>
        <v>0</v>
      </c>
    </row>
    <row r="44" spans="1:50" ht="18" customHeight="1">
      <c r="A44" s="110"/>
      <c r="B44" s="91"/>
      <c r="C44" s="92">
        <v>34</v>
      </c>
      <c r="D44" s="93" t="s">
        <v>65</v>
      </c>
      <c r="J44" s="111"/>
      <c r="K44" s="228"/>
      <c r="L44" s="227" t="s">
        <v>176</v>
      </c>
      <c r="M44" s="300" t="s">
        <v>280</v>
      </c>
      <c r="N44" s="300"/>
      <c r="O44" s="300"/>
      <c r="P44" s="300"/>
      <c r="Q44" s="300"/>
      <c r="R44" s="300"/>
      <c r="S44" s="300"/>
      <c r="T44" s="300"/>
      <c r="U44" s="300"/>
      <c r="V44" s="300"/>
      <c r="W44" s="301"/>
      <c r="X44" s="272">
        <v>49</v>
      </c>
      <c r="Y44" s="224"/>
      <c r="Z44" s="272">
        <v>50</v>
      </c>
      <c r="AA44" s="224"/>
      <c r="AB44" s="272">
        <v>51</v>
      </c>
      <c r="AC44" s="225"/>
      <c r="AD44" s="272">
        <v>52</v>
      </c>
      <c r="AE44" s="225"/>
      <c r="AF44" s="89"/>
      <c r="AG44" s="89"/>
      <c r="AH44" s="89"/>
      <c r="AI44" s="89"/>
      <c r="AJ44" s="89"/>
      <c r="AK44" s="89"/>
      <c r="AL44" s="89"/>
      <c r="AM44" s="89"/>
      <c r="AN44" s="89"/>
      <c r="AO44" s="89"/>
      <c r="AP44" s="89"/>
      <c r="AQ44" s="272">
        <v>49</v>
      </c>
      <c r="AR44" s="224" t="b">
        <f t="shared" si="2"/>
        <v>0</v>
      </c>
      <c r="AS44" s="272">
        <v>50</v>
      </c>
      <c r="AT44" s="224" t="b">
        <f t="shared" si="3"/>
        <v>0</v>
      </c>
      <c r="AU44" s="272">
        <v>51</v>
      </c>
      <c r="AV44" s="225" t="b">
        <f t="shared" si="4"/>
        <v>0</v>
      </c>
      <c r="AW44" s="272">
        <v>52</v>
      </c>
      <c r="AX44" s="225" t="b">
        <f t="shared" si="5"/>
        <v>0</v>
      </c>
    </row>
    <row r="45" spans="1:50" ht="18" customHeight="1">
      <c r="A45" s="110"/>
      <c r="B45" s="277" t="b">
        <f>AND(ISNUMBER(AE45),AE45&gt;=AC45,IF(SUM(Y45,AA45)&lt;&gt;0,AE45&lt;&gt;0,AE45=0))</f>
        <v>0</v>
      </c>
      <c r="C45" s="92">
        <v>35</v>
      </c>
      <c r="D45" s="93" t="s">
        <v>66</v>
      </c>
      <c r="J45" s="111"/>
      <c r="K45" s="228"/>
      <c r="L45" s="198" t="s">
        <v>187</v>
      </c>
      <c r="M45" s="300" t="s">
        <v>278</v>
      </c>
      <c r="N45" s="300"/>
      <c r="O45" s="300"/>
      <c r="P45" s="300"/>
      <c r="Q45" s="300"/>
      <c r="R45" s="300"/>
      <c r="S45" s="300"/>
      <c r="T45" s="300"/>
      <c r="U45" s="300"/>
      <c r="V45" s="300"/>
      <c r="W45" s="301"/>
      <c r="X45" s="272">
        <v>53</v>
      </c>
      <c r="Y45" s="224"/>
      <c r="Z45" s="272">
        <v>54</v>
      </c>
      <c r="AA45" s="224"/>
      <c r="AB45" s="272">
        <v>55</v>
      </c>
      <c r="AC45" s="225"/>
      <c r="AD45" s="272">
        <v>56</v>
      </c>
      <c r="AE45" s="225"/>
      <c r="AF45" s="90"/>
      <c r="AG45" s="90"/>
      <c r="AH45" s="90"/>
      <c r="AI45" s="90"/>
      <c r="AJ45" s="90"/>
      <c r="AK45" s="90"/>
      <c r="AL45" s="90"/>
      <c r="AM45" s="90"/>
      <c r="AN45" s="90"/>
      <c r="AO45" s="90"/>
      <c r="AP45" s="90"/>
      <c r="AQ45" s="272">
        <v>53</v>
      </c>
      <c r="AR45" s="224" t="b">
        <f t="shared" si="2"/>
        <v>0</v>
      </c>
      <c r="AS45" s="272">
        <v>54</v>
      </c>
      <c r="AT45" s="224" t="b">
        <f t="shared" si="3"/>
        <v>0</v>
      </c>
      <c r="AU45" s="272">
        <v>55</v>
      </c>
      <c r="AV45" s="225" t="b">
        <f t="shared" si="4"/>
        <v>0</v>
      </c>
      <c r="AW45" s="272">
        <v>56</v>
      </c>
      <c r="AX45" s="225" t="b">
        <f t="shared" si="5"/>
        <v>0</v>
      </c>
    </row>
    <row r="46" spans="1:50" ht="18" customHeight="1">
      <c r="A46" s="110"/>
      <c r="B46" s="91"/>
      <c r="C46" s="92">
        <v>36</v>
      </c>
      <c r="D46" s="93" t="s">
        <v>67</v>
      </c>
      <c r="J46" s="111"/>
      <c r="K46" s="229"/>
      <c r="L46" s="218" t="s">
        <v>331</v>
      </c>
      <c r="M46" s="364" t="s">
        <v>279</v>
      </c>
      <c r="N46" s="364"/>
      <c r="O46" s="364"/>
      <c r="P46" s="364"/>
      <c r="Q46" s="364"/>
      <c r="R46" s="364"/>
      <c r="S46" s="364"/>
      <c r="T46" s="364"/>
      <c r="U46" s="364"/>
      <c r="V46" s="364"/>
      <c r="W46" s="365"/>
      <c r="X46" s="272">
        <v>57</v>
      </c>
      <c r="Y46" s="224"/>
      <c r="Z46" s="272">
        <v>58</v>
      </c>
      <c r="AA46" s="224"/>
      <c r="AB46" s="272">
        <v>59</v>
      </c>
      <c r="AC46" s="225"/>
      <c r="AD46" s="272">
        <v>60</v>
      </c>
      <c r="AE46" s="225"/>
      <c r="AF46" s="90"/>
      <c r="AG46" s="90"/>
      <c r="AH46" s="90"/>
      <c r="AI46" s="90"/>
      <c r="AJ46" s="90"/>
      <c r="AK46" s="90"/>
      <c r="AL46" s="90"/>
      <c r="AM46" s="90"/>
      <c r="AN46" s="90"/>
      <c r="AO46" s="90"/>
      <c r="AP46" s="90"/>
      <c r="AQ46" s="272">
        <v>57</v>
      </c>
      <c r="AR46" s="224" t="b">
        <f t="shared" si="2"/>
        <v>0</v>
      </c>
      <c r="AS46" s="272">
        <v>58</v>
      </c>
      <c r="AT46" s="224" t="b">
        <f t="shared" si="3"/>
        <v>0</v>
      </c>
      <c r="AU46" s="272">
        <v>59</v>
      </c>
      <c r="AV46" s="225" t="b">
        <f t="shared" si="4"/>
        <v>0</v>
      </c>
      <c r="AW46" s="272">
        <v>60</v>
      </c>
      <c r="AX46" s="225" t="b">
        <f t="shared" si="5"/>
        <v>0</v>
      </c>
    </row>
    <row r="47" spans="1:50" ht="15">
      <c r="A47" s="110"/>
      <c r="B47" s="91"/>
      <c r="C47" s="92">
        <v>37</v>
      </c>
      <c r="D47" s="93" t="s">
        <v>68</v>
      </c>
      <c r="J47" s="111"/>
      <c r="K47" s="323" t="s">
        <v>0</v>
      </c>
      <c r="L47" s="324"/>
      <c r="M47" s="324"/>
      <c r="N47" s="324"/>
      <c r="O47" s="324"/>
      <c r="P47" s="324"/>
      <c r="Q47" s="324"/>
      <c r="R47" s="324"/>
      <c r="S47" s="324"/>
      <c r="T47" s="324"/>
      <c r="U47" s="324"/>
      <c r="V47" s="324"/>
      <c r="W47" s="324"/>
      <c r="X47" s="324"/>
      <c r="Y47" s="324"/>
      <c r="Z47" s="324"/>
      <c r="AA47" s="324"/>
      <c r="AB47" s="324"/>
      <c r="AC47" s="324"/>
      <c r="AD47" s="324"/>
      <c r="AE47" s="325"/>
      <c r="AF47" s="94"/>
      <c r="AG47" s="94"/>
      <c r="AH47" s="94"/>
      <c r="AI47" s="94"/>
      <c r="AJ47" s="94"/>
      <c r="AK47" s="94"/>
      <c r="AL47" s="94"/>
      <c r="AM47" s="94"/>
      <c r="AN47" s="94"/>
      <c r="AO47" s="94"/>
      <c r="AP47" s="94"/>
      <c r="AQ47" s="94"/>
      <c r="AR47" s="94"/>
      <c r="AS47" s="94"/>
      <c r="AT47" s="94"/>
      <c r="AU47" s="94"/>
      <c r="AV47" s="94"/>
      <c r="AW47" s="94"/>
      <c r="AX47" s="94"/>
    </row>
    <row r="48" spans="1:50" ht="15.75">
      <c r="A48" s="110"/>
      <c r="B48" s="91"/>
      <c r="C48" s="92">
        <v>38</v>
      </c>
      <c r="D48" s="93" t="s">
        <v>69</v>
      </c>
      <c r="J48" s="111"/>
      <c r="K48" s="314" t="s">
        <v>337</v>
      </c>
      <c r="L48" s="315"/>
      <c r="M48" s="315"/>
      <c r="N48" s="315"/>
      <c r="O48" s="315"/>
      <c r="P48" s="315"/>
      <c r="Q48" s="315"/>
      <c r="R48" s="315"/>
      <c r="S48" s="315"/>
      <c r="T48" s="315"/>
      <c r="U48" s="315"/>
      <c r="V48" s="315"/>
      <c r="W48" s="315"/>
      <c r="X48" s="315"/>
      <c r="Y48" s="315"/>
      <c r="Z48" s="315"/>
      <c r="AA48" s="315"/>
      <c r="AB48" s="315"/>
      <c r="AC48" s="315"/>
      <c r="AD48" s="315"/>
      <c r="AE48" s="316"/>
      <c r="AF48" s="95"/>
      <c r="AG48" s="95"/>
      <c r="AH48" s="95"/>
      <c r="AI48" s="95"/>
      <c r="AJ48" s="95"/>
      <c r="AK48" s="95"/>
      <c r="AL48" s="95"/>
      <c r="AM48" s="95"/>
      <c r="AN48" s="95"/>
      <c r="AO48" s="95"/>
      <c r="AP48" s="95"/>
      <c r="AQ48" s="95"/>
      <c r="AR48" s="95"/>
      <c r="AS48" s="95"/>
      <c r="AT48" s="95"/>
      <c r="AU48" s="95"/>
      <c r="AV48" s="95"/>
      <c r="AW48" s="95"/>
      <c r="AX48" s="95"/>
    </row>
    <row r="49" spans="1:50" ht="45" customHeight="1">
      <c r="A49" s="110"/>
      <c r="B49" s="91"/>
      <c r="C49" s="92">
        <v>39</v>
      </c>
      <c r="D49" s="93" t="s">
        <v>70</v>
      </c>
      <c r="J49" s="111"/>
      <c r="K49" s="326"/>
      <c r="L49" s="327"/>
      <c r="M49" s="327"/>
      <c r="N49" s="327"/>
      <c r="O49" s="327"/>
      <c r="P49" s="327"/>
      <c r="Q49" s="327"/>
      <c r="R49" s="327"/>
      <c r="S49" s="327"/>
      <c r="T49" s="327"/>
      <c r="U49" s="327"/>
      <c r="V49" s="327"/>
      <c r="W49" s="327"/>
      <c r="X49" s="327"/>
      <c r="Y49" s="327"/>
      <c r="Z49" s="327"/>
      <c r="AA49" s="327"/>
      <c r="AB49" s="327"/>
      <c r="AC49" s="327"/>
      <c r="AD49" s="327"/>
      <c r="AE49" s="328"/>
      <c r="AF49" s="62"/>
      <c r="AG49" s="62"/>
      <c r="AH49" s="62"/>
      <c r="AI49" s="62"/>
      <c r="AJ49" s="62"/>
      <c r="AK49" s="62"/>
      <c r="AL49" s="62"/>
      <c r="AM49" s="62"/>
      <c r="AN49" s="62"/>
      <c r="AO49" s="62"/>
      <c r="AP49" s="62"/>
      <c r="AQ49" s="62"/>
      <c r="AR49" s="62"/>
      <c r="AS49" s="62"/>
      <c r="AT49" s="62"/>
      <c r="AU49" s="62"/>
      <c r="AV49" s="62"/>
      <c r="AW49" s="62"/>
      <c r="AX49" s="62"/>
    </row>
    <row r="50" spans="2:50" ht="14.25">
      <c r="B50" s="91"/>
      <c r="C50" s="92">
        <v>40</v>
      </c>
      <c r="D50" s="93" t="s">
        <v>71</v>
      </c>
      <c r="J50" s="111"/>
      <c r="K50" s="302" t="s">
        <v>188</v>
      </c>
      <c r="L50" s="303"/>
      <c r="M50" s="303"/>
      <c r="N50" s="303"/>
      <c r="O50" s="303"/>
      <c r="P50" s="303"/>
      <c r="Q50" s="303"/>
      <c r="R50" s="303"/>
      <c r="S50" s="303"/>
      <c r="T50" s="303"/>
      <c r="U50" s="303"/>
      <c r="V50" s="303"/>
      <c r="W50" s="303"/>
      <c r="X50" s="303"/>
      <c r="Y50" s="303"/>
      <c r="Z50" s="303"/>
      <c r="AA50" s="303"/>
      <c r="AB50" s="303"/>
      <c r="AC50" s="303"/>
      <c r="AD50" s="303"/>
      <c r="AE50" s="304"/>
      <c r="AF50" s="62"/>
      <c r="AG50" s="62"/>
      <c r="AH50" s="62"/>
      <c r="AI50" s="62"/>
      <c r="AJ50" s="62"/>
      <c r="AK50" s="62"/>
      <c r="AL50" s="62"/>
      <c r="AM50" s="62"/>
      <c r="AN50" s="62"/>
      <c r="AO50" s="62"/>
      <c r="AP50" s="62"/>
      <c r="AQ50" s="62"/>
      <c r="AR50" s="62"/>
      <c r="AS50" s="62"/>
      <c r="AT50" s="62"/>
      <c r="AU50" s="62"/>
      <c r="AV50" s="62"/>
      <c r="AW50" s="62"/>
      <c r="AX50" s="62"/>
    </row>
    <row r="51" spans="2:50" ht="45" customHeight="1">
      <c r="B51" s="99"/>
      <c r="C51" s="92">
        <v>41</v>
      </c>
      <c r="D51" s="93" t="s">
        <v>72</v>
      </c>
      <c r="J51" s="111"/>
      <c r="K51" s="326"/>
      <c r="L51" s="327"/>
      <c r="M51" s="327"/>
      <c r="N51" s="327"/>
      <c r="O51" s="327"/>
      <c r="P51" s="327"/>
      <c r="Q51" s="327"/>
      <c r="R51" s="327"/>
      <c r="S51" s="327"/>
      <c r="T51" s="327"/>
      <c r="U51" s="327"/>
      <c r="V51" s="327"/>
      <c r="W51" s="327"/>
      <c r="X51" s="327"/>
      <c r="Y51" s="327"/>
      <c r="Z51" s="327"/>
      <c r="AA51" s="327"/>
      <c r="AB51" s="327"/>
      <c r="AC51" s="327"/>
      <c r="AD51" s="327"/>
      <c r="AE51" s="328"/>
      <c r="AF51" s="62"/>
      <c r="AG51" s="62"/>
      <c r="AH51" s="62"/>
      <c r="AI51" s="62"/>
      <c r="AJ51" s="62"/>
      <c r="AK51" s="62"/>
      <c r="AL51" s="62"/>
      <c r="AM51" s="62"/>
      <c r="AN51" s="62"/>
      <c r="AO51" s="62"/>
      <c r="AP51" s="62"/>
      <c r="AQ51" s="62"/>
      <c r="AR51" s="62"/>
      <c r="AS51" s="62"/>
      <c r="AT51" s="62"/>
      <c r="AU51" s="62"/>
      <c r="AV51" s="62"/>
      <c r="AW51" s="62"/>
      <c r="AX51" s="62"/>
    </row>
    <row r="52" spans="2:50" ht="14.25">
      <c r="B52" s="99"/>
      <c r="C52" s="92">
        <v>42</v>
      </c>
      <c r="D52" s="93" t="s">
        <v>73</v>
      </c>
      <c r="J52" s="111"/>
      <c r="K52" s="314" t="s">
        <v>338</v>
      </c>
      <c r="L52" s="315"/>
      <c r="M52" s="315"/>
      <c r="N52" s="315"/>
      <c r="O52" s="315"/>
      <c r="P52" s="315"/>
      <c r="Q52" s="315"/>
      <c r="R52" s="315"/>
      <c r="S52" s="315"/>
      <c r="T52" s="315"/>
      <c r="U52" s="315"/>
      <c r="V52" s="315"/>
      <c r="W52" s="315"/>
      <c r="X52" s="315"/>
      <c r="Y52" s="315"/>
      <c r="Z52" s="315"/>
      <c r="AA52" s="315"/>
      <c r="AB52" s="315"/>
      <c r="AC52" s="315"/>
      <c r="AD52" s="315"/>
      <c r="AE52" s="316"/>
      <c r="AF52" s="62"/>
      <c r="AG52" s="62"/>
      <c r="AH52" s="62"/>
      <c r="AI52" s="62"/>
      <c r="AJ52" s="62"/>
      <c r="AK52" s="62"/>
      <c r="AL52" s="62"/>
      <c r="AM52" s="62"/>
      <c r="AN52" s="62"/>
      <c r="AO52" s="62"/>
      <c r="AP52" s="62"/>
      <c r="AQ52" s="62"/>
      <c r="AR52" s="62"/>
      <c r="AS52" s="62"/>
      <c r="AT52" s="62"/>
      <c r="AU52" s="62"/>
      <c r="AV52" s="62"/>
      <c r="AW52" s="62"/>
      <c r="AX52" s="62"/>
    </row>
    <row r="53" spans="2:50" ht="45" customHeight="1">
      <c r="B53" s="99"/>
      <c r="C53" s="92">
        <v>43</v>
      </c>
      <c r="D53" s="93" t="s">
        <v>74</v>
      </c>
      <c r="J53" s="111"/>
      <c r="K53" s="326"/>
      <c r="L53" s="327"/>
      <c r="M53" s="327"/>
      <c r="N53" s="327"/>
      <c r="O53" s="327"/>
      <c r="P53" s="327"/>
      <c r="Q53" s="327"/>
      <c r="R53" s="327"/>
      <c r="S53" s="327"/>
      <c r="T53" s="327"/>
      <c r="U53" s="327"/>
      <c r="V53" s="327"/>
      <c r="W53" s="327"/>
      <c r="X53" s="327"/>
      <c r="Y53" s="327"/>
      <c r="Z53" s="327"/>
      <c r="AA53" s="327"/>
      <c r="AB53" s="327"/>
      <c r="AC53" s="327"/>
      <c r="AD53" s="327"/>
      <c r="AE53" s="328"/>
      <c r="AF53" s="62"/>
      <c r="AG53" s="62"/>
      <c r="AH53" s="62"/>
      <c r="AI53" s="62"/>
      <c r="AJ53" s="62"/>
      <c r="AK53" s="62"/>
      <c r="AL53" s="62"/>
      <c r="AM53" s="62"/>
      <c r="AN53" s="62"/>
      <c r="AO53" s="62"/>
      <c r="AP53" s="62"/>
      <c r="AQ53" s="62"/>
      <c r="AR53" s="62"/>
      <c r="AS53" s="62"/>
      <c r="AT53" s="62"/>
      <c r="AU53" s="62"/>
      <c r="AV53" s="62"/>
      <c r="AW53" s="62"/>
      <c r="AX53" s="62"/>
    </row>
    <row r="54" spans="2:50" ht="14.25">
      <c r="B54" s="99"/>
      <c r="C54" s="92">
        <v>44</v>
      </c>
      <c r="D54" s="93" t="s">
        <v>75</v>
      </c>
      <c r="J54" s="111"/>
      <c r="K54" s="317" t="s">
        <v>116</v>
      </c>
      <c r="L54" s="318"/>
      <c r="M54" s="318"/>
      <c r="N54" s="318"/>
      <c r="O54" s="318"/>
      <c r="P54" s="319"/>
      <c r="Q54" s="305" t="s">
        <v>3</v>
      </c>
      <c r="R54" s="306"/>
      <c r="S54" s="306"/>
      <c r="T54" s="306"/>
      <c r="U54" s="306"/>
      <c r="V54" s="306"/>
      <c r="W54" s="306"/>
      <c r="X54" s="307"/>
      <c r="Y54" s="305" t="s">
        <v>4</v>
      </c>
      <c r="Z54" s="306"/>
      <c r="AA54" s="306"/>
      <c r="AB54" s="306"/>
      <c r="AC54" s="306"/>
      <c r="AD54" s="306"/>
      <c r="AE54" s="307"/>
      <c r="AF54" s="46"/>
      <c r="AG54" s="46"/>
      <c r="AH54" s="46"/>
      <c r="AI54" s="46"/>
      <c r="AJ54" s="62"/>
      <c r="AK54" s="62"/>
      <c r="AL54" s="62"/>
      <c r="AM54" s="62"/>
      <c r="AN54" s="62"/>
      <c r="AO54" s="62"/>
      <c r="AP54" s="62"/>
      <c r="AQ54" s="62"/>
      <c r="AR54" s="62"/>
      <c r="AS54" s="62"/>
      <c r="AT54" s="62"/>
      <c r="AU54" s="62"/>
      <c r="AV54" s="62"/>
      <c r="AW54" s="62"/>
      <c r="AX54" s="62"/>
    </row>
    <row r="55" spans="2:50" ht="15">
      <c r="B55" s="99"/>
      <c r="C55" s="92">
        <v>45</v>
      </c>
      <c r="D55" s="93" t="s">
        <v>76</v>
      </c>
      <c r="J55" s="111"/>
      <c r="K55" s="311"/>
      <c r="L55" s="312"/>
      <c r="M55" s="312"/>
      <c r="N55" s="312"/>
      <c r="O55" s="312"/>
      <c r="P55" s="313"/>
      <c r="Q55" s="308"/>
      <c r="R55" s="309"/>
      <c r="S55" s="309"/>
      <c r="T55" s="309"/>
      <c r="U55" s="309"/>
      <c r="V55" s="309"/>
      <c r="W55" s="309"/>
      <c r="X55" s="310"/>
      <c r="Y55" s="311"/>
      <c r="Z55" s="312"/>
      <c r="AA55" s="312"/>
      <c r="AB55" s="312"/>
      <c r="AC55" s="312"/>
      <c r="AD55" s="312"/>
      <c r="AE55" s="313"/>
      <c r="AF55" s="46"/>
      <c r="AG55" s="46"/>
      <c r="AH55" s="46"/>
      <c r="AI55" s="46"/>
      <c r="AJ55" s="62"/>
      <c r="AK55" s="62"/>
      <c r="AL55" s="62"/>
      <c r="AM55" s="62"/>
      <c r="AN55" s="62"/>
      <c r="AO55" s="62"/>
      <c r="AP55" s="62"/>
      <c r="AQ55" s="62"/>
      <c r="AR55" s="62"/>
      <c r="AS55" s="62"/>
      <c r="AT55" s="62"/>
      <c r="AU55" s="62"/>
      <c r="AV55" s="62"/>
      <c r="AW55" s="62"/>
      <c r="AX55" s="62"/>
    </row>
    <row r="56" spans="2:50" ht="14.25">
      <c r="B56" s="99"/>
      <c r="C56" s="92">
        <v>46</v>
      </c>
      <c r="D56" s="93" t="s">
        <v>77</v>
      </c>
      <c r="J56" s="111"/>
      <c r="K56" s="320" t="s">
        <v>205</v>
      </c>
      <c r="L56" s="321"/>
      <c r="M56" s="321"/>
      <c r="N56" s="321"/>
      <c r="O56" s="321"/>
      <c r="P56" s="322"/>
      <c r="Q56" s="292" t="s">
        <v>225</v>
      </c>
      <c r="R56" s="293"/>
      <c r="S56" s="293"/>
      <c r="T56" s="293"/>
      <c r="U56" s="293"/>
      <c r="V56" s="293"/>
      <c r="W56" s="293"/>
      <c r="X56" s="294"/>
      <c r="Y56" s="305" t="s">
        <v>158</v>
      </c>
      <c r="Z56" s="306"/>
      <c r="AA56" s="306"/>
      <c r="AB56" s="306"/>
      <c r="AC56" s="306"/>
      <c r="AD56" s="306"/>
      <c r="AE56" s="307"/>
      <c r="AF56" s="46"/>
      <c r="AG56" s="46"/>
      <c r="AH56" s="46"/>
      <c r="AI56" s="46"/>
      <c r="AJ56" s="62"/>
      <c r="AK56" s="62"/>
      <c r="AL56" s="62"/>
      <c r="AM56" s="62"/>
      <c r="AN56" s="62"/>
      <c r="AO56" s="62"/>
      <c r="AP56" s="62"/>
      <c r="AQ56" s="62"/>
      <c r="AR56" s="62"/>
      <c r="AS56" s="62"/>
      <c r="AT56" s="62"/>
      <c r="AU56" s="62"/>
      <c r="AV56" s="62"/>
      <c r="AW56" s="62"/>
      <c r="AX56" s="62"/>
    </row>
    <row r="57" spans="2:50" ht="24" customHeight="1">
      <c r="B57" s="99"/>
      <c r="C57" s="92">
        <v>47</v>
      </c>
      <c r="D57" s="93" t="s">
        <v>78</v>
      </c>
      <c r="J57" s="111"/>
      <c r="K57" s="311"/>
      <c r="L57" s="312"/>
      <c r="M57" s="312"/>
      <c r="N57" s="312"/>
      <c r="O57" s="312"/>
      <c r="P57" s="313"/>
      <c r="Q57" s="311"/>
      <c r="R57" s="312"/>
      <c r="S57" s="312"/>
      <c r="T57" s="312"/>
      <c r="U57" s="312"/>
      <c r="V57" s="312"/>
      <c r="W57" s="312"/>
      <c r="X57" s="313"/>
      <c r="Y57" s="361"/>
      <c r="Z57" s="362"/>
      <c r="AA57" s="362"/>
      <c r="AB57" s="362"/>
      <c r="AC57" s="362"/>
      <c r="AD57" s="362"/>
      <c r="AE57" s="363"/>
      <c r="AF57" s="46"/>
      <c r="AG57" s="46"/>
      <c r="AH57" s="46"/>
      <c r="AI57" s="46"/>
      <c r="AJ57" s="62"/>
      <c r="AK57" s="62"/>
      <c r="AL57" s="62"/>
      <c r="AM57" s="62"/>
      <c r="AN57" s="62"/>
      <c r="AO57" s="62"/>
      <c r="AP57" s="62"/>
      <c r="AQ57" s="62"/>
      <c r="AR57" s="62"/>
      <c r="AS57" s="62"/>
      <c r="AT57" s="62"/>
      <c r="AU57" s="62"/>
      <c r="AV57" s="62"/>
      <c r="AW57" s="62"/>
      <c r="AX57" s="62"/>
    </row>
    <row r="58" spans="2:50" ht="10.5" customHeight="1">
      <c r="B58" s="99"/>
      <c r="C58" s="92">
        <v>48</v>
      </c>
      <c r="D58" s="93" t="s">
        <v>79</v>
      </c>
      <c r="J58" s="111"/>
      <c r="K58" s="111"/>
      <c r="L58" s="111"/>
      <c r="M58" s="111"/>
      <c r="N58" s="111"/>
      <c r="O58" s="111"/>
      <c r="P58" s="111"/>
      <c r="Q58" s="111"/>
      <c r="R58" s="111"/>
      <c r="S58" s="111"/>
      <c r="T58" s="111"/>
      <c r="U58" s="111"/>
      <c r="V58" s="111"/>
      <c r="W58" s="111"/>
      <c r="X58" s="111"/>
      <c r="Y58" s="111"/>
      <c r="Z58" s="111"/>
      <c r="AA58" s="111"/>
      <c r="AB58" s="111"/>
      <c r="AC58" s="111"/>
      <c r="AD58" s="111"/>
      <c r="AE58" s="111"/>
      <c r="AF58" s="46"/>
      <c r="AG58" s="111"/>
      <c r="AH58" s="111"/>
      <c r="AI58" s="111"/>
      <c r="AJ58" s="111"/>
      <c r="AK58" s="111"/>
      <c r="AL58" s="111"/>
      <c r="AM58" s="111"/>
      <c r="AN58" s="111"/>
      <c r="AO58" s="111"/>
      <c r="AP58" s="111"/>
      <c r="AQ58" s="111"/>
      <c r="AR58" s="111"/>
      <c r="AS58" s="111"/>
      <c r="AT58" s="111"/>
      <c r="AU58" s="111"/>
      <c r="AV58" s="111"/>
      <c r="AW58" s="111"/>
      <c r="AX58" s="111"/>
    </row>
    <row r="59" spans="2:50" ht="12.75">
      <c r="B59" s="99"/>
      <c r="C59" s="92">
        <v>49</v>
      </c>
      <c r="D59" s="93" t="s">
        <v>80</v>
      </c>
      <c r="K59" s="96"/>
      <c r="L59" s="97"/>
      <c r="M59" s="97"/>
      <c r="N59" s="97"/>
      <c r="O59" s="97"/>
      <c r="P59" s="97"/>
      <c r="Q59" s="97"/>
      <c r="R59" s="97"/>
      <c r="S59" s="97"/>
      <c r="T59" s="97"/>
      <c r="U59" s="98"/>
      <c r="V59" s="97"/>
      <c r="W59" s="97"/>
      <c r="X59" s="97"/>
      <c r="Y59" s="97"/>
      <c r="Z59" s="97"/>
      <c r="AA59" s="97"/>
      <c r="AB59" s="97"/>
      <c r="AC59" s="97"/>
      <c r="AD59" s="97"/>
      <c r="AE59" s="97"/>
      <c r="AF59" s="97"/>
      <c r="AG59" s="97"/>
      <c r="AH59" s="97"/>
      <c r="AI59" s="97"/>
      <c r="AJ59" s="97"/>
      <c r="AK59" s="97"/>
      <c r="AL59" s="97"/>
      <c r="AM59" s="97"/>
      <c r="AN59" s="98"/>
      <c r="AO59" s="97"/>
      <c r="AP59" s="97"/>
      <c r="AQ59" s="97"/>
      <c r="AR59" s="97"/>
      <c r="AS59" s="97"/>
      <c r="AT59" s="97"/>
      <c r="AU59" s="97"/>
      <c r="AV59" s="97"/>
      <c r="AW59" s="97"/>
      <c r="AX59" s="97"/>
    </row>
    <row r="60" spans="2:50" ht="12.75">
      <c r="B60" s="99"/>
      <c r="C60" s="92">
        <v>50</v>
      </c>
      <c r="D60" s="93" t="s">
        <v>81</v>
      </c>
      <c r="K60" s="96"/>
      <c r="L60" s="97"/>
      <c r="M60" s="97"/>
      <c r="N60" s="97"/>
      <c r="O60" s="97"/>
      <c r="P60" s="97"/>
      <c r="Q60" s="97"/>
      <c r="R60" s="97"/>
      <c r="S60" s="97"/>
      <c r="T60" s="97"/>
      <c r="U60" s="98"/>
      <c r="V60" s="97"/>
      <c r="W60" s="97"/>
      <c r="X60" s="97"/>
      <c r="Y60" s="97"/>
      <c r="Z60" s="97"/>
      <c r="AA60" s="97"/>
      <c r="AB60" s="97"/>
      <c r="AC60" s="97"/>
      <c r="AD60" s="97"/>
      <c r="AE60" s="97"/>
      <c r="AF60" s="97"/>
      <c r="AG60" s="97"/>
      <c r="AH60" s="97"/>
      <c r="AI60" s="97"/>
      <c r="AJ60" s="97"/>
      <c r="AK60" s="97"/>
      <c r="AL60" s="97"/>
      <c r="AM60" s="97"/>
      <c r="AN60" s="98"/>
      <c r="AO60" s="97"/>
      <c r="AP60" s="97"/>
      <c r="AQ60" s="97"/>
      <c r="AR60" s="97"/>
      <c r="AS60" s="97"/>
      <c r="AT60" s="97"/>
      <c r="AU60" s="97"/>
      <c r="AV60" s="97"/>
      <c r="AW60" s="97"/>
      <c r="AX60" s="97"/>
    </row>
    <row r="61" spans="2:50" ht="12.75">
      <c r="B61" s="99"/>
      <c r="C61" s="92">
        <v>51</v>
      </c>
      <c r="D61" s="93" t="s">
        <v>82</v>
      </c>
      <c r="K61" s="96"/>
      <c r="L61" s="97"/>
      <c r="M61" s="97"/>
      <c r="N61" s="97"/>
      <c r="O61" s="97"/>
      <c r="P61" s="97"/>
      <c r="Q61" s="97"/>
      <c r="R61" s="97"/>
      <c r="S61" s="97"/>
      <c r="T61" s="97"/>
      <c r="U61" s="98"/>
      <c r="V61" s="97"/>
      <c r="W61" s="97"/>
      <c r="X61" s="97"/>
      <c r="Y61" s="97"/>
      <c r="Z61" s="97"/>
      <c r="AA61" s="97"/>
      <c r="AB61" s="97"/>
      <c r="AC61" s="97"/>
      <c r="AD61" s="97"/>
      <c r="AE61" s="97"/>
      <c r="AF61" s="97"/>
      <c r="AG61" s="97"/>
      <c r="AH61" s="97"/>
      <c r="AI61" s="97"/>
      <c r="AJ61" s="97"/>
      <c r="AK61" s="97"/>
      <c r="AL61" s="97"/>
      <c r="AM61" s="97"/>
      <c r="AN61" s="98"/>
      <c r="AO61" s="97"/>
      <c r="AP61" s="97"/>
      <c r="AQ61" s="97"/>
      <c r="AR61" s="97"/>
      <c r="AS61" s="97"/>
      <c r="AT61" s="97"/>
      <c r="AU61" s="97"/>
      <c r="AV61" s="97"/>
      <c r="AW61" s="97"/>
      <c r="AX61" s="97"/>
    </row>
    <row r="62" spans="2:50" ht="12.75">
      <c r="B62" s="99"/>
      <c r="C62" s="92">
        <v>52</v>
      </c>
      <c r="D62" s="93" t="s">
        <v>83</v>
      </c>
      <c r="K62" s="96"/>
      <c r="L62" s="97"/>
      <c r="M62" s="97"/>
      <c r="N62" s="97"/>
      <c r="O62" s="97"/>
      <c r="P62" s="97"/>
      <c r="Q62" s="97"/>
      <c r="R62" s="97"/>
      <c r="S62" s="97"/>
      <c r="T62" s="97"/>
      <c r="U62" s="98"/>
      <c r="V62" s="97"/>
      <c r="W62" s="97"/>
      <c r="X62" s="97"/>
      <c r="Y62" s="97"/>
      <c r="Z62" s="97"/>
      <c r="AA62" s="97"/>
      <c r="AB62" s="97"/>
      <c r="AC62" s="97"/>
      <c r="AD62" s="97"/>
      <c r="AE62" s="97"/>
      <c r="AF62" s="97"/>
      <c r="AG62" s="97"/>
      <c r="AH62" s="97"/>
      <c r="AI62" s="97"/>
      <c r="AJ62" s="97"/>
      <c r="AK62" s="97"/>
      <c r="AL62" s="97"/>
      <c r="AM62" s="97"/>
      <c r="AN62" s="98"/>
      <c r="AO62" s="97"/>
      <c r="AP62" s="97"/>
      <c r="AQ62" s="97"/>
      <c r="AR62" s="97"/>
      <c r="AS62" s="97"/>
      <c r="AT62" s="97"/>
      <c r="AU62" s="97"/>
      <c r="AV62" s="97"/>
      <c r="AW62" s="97"/>
      <c r="AX62" s="97"/>
    </row>
    <row r="63" spans="2:50" ht="12.75">
      <c r="B63" s="99"/>
      <c r="C63" s="92">
        <v>53</v>
      </c>
      <c r="D63" s="93" t="s">
        <v>84</v>
      </c>
      <c r="K63" s="96"/>
      <c r="L63" s="97"/>
      <c r="M63" s="97"/>
      <c r="N63" s="97"/>
      <c r="O63" s="97"/>
      <c r="P63" s="97"/>
      <c r="Q63" s="97"/>
      <c r="R63" s="97"/>
      <c r="S63" s="97"/>
      <c r="T63" s="97"/>
      <c r="U63" s="98"/>
      <c r="V63" s="97"/>
      <c r="W63" s="97"/>
      <c r="X63" s="97"/>
      <c r="Y63" s="97"/>
      <c r="Z63" s="97"/>
      <c r="AA63" s="97"/>
      <c r="AB63" s="97"/>
      <c r="AC63" s="97"/>
      <c r="AD63" s="97"/>
      <c r="AE63" s="97"/>
      <c r="AF63" s="97"/>
      <c r="AG63" s="97"/>
      <c r="AH63" s="97"/>
      <c r="AI63" s="97"/>
      <c r="AJ63" s="97"/>
      <c r="AK63" s="97"/>
      <c r="AL63" s="97"/>
      <c r="AM63" s="97"/>
      <c r="AN63" s="98"/>
      <c r="AO63" s="97"/>
      <c r="AP63" s="97"/>
      <c r="AQ63" s="97"/>
      <c r="AR63" s="97"/>
      <c r="AS63" s="97"/>
      <c r="AT63" s="97"/>
      <c r="AU63" s="97"/>
      <c r="AV63" s="97"/>
      <c r="AW63" s="97"/>
      <c r="AX63" s="97"/>
    </row>
    <row r="64" spans="2:50" ht="12.75">
      <c r="B64" s="99"/>
      <c r="C64" s="92">
        <v>54</v>
      </c>
      <c r="D64" s="93" t="s">
        <v>85</v>
      </c>
      <c r="K64" s="96"/>
      <c r="L64" s="97"/>
      <c r="M64" s="97"/>
      <c r="N64" s="97"/>
      <c r="O64" s="97"/>
      <c r="P64" s="97"/>
      <c r="Q64" s="97"/>
      <c r="R64" s="97"/>
      <c r="S64" s="97"/>
      <c r="T64" s="97"/>
      <c r="U64" s="98"/>
      <c r="V64" s="97"/>
      <c r="W64" s="97"/>
      <c r="X64" s="97"/>
      <c r="Y64" s="97"/>
      <c r="Z64" s="97"/>
      <c r="AA64" s="97"/>
      <c r="AB64" s="97"/>
      <c r="AC64" s="97"/>
      <c r="AD64" s="97"/>
      <c r="AE64" s="97"/>
      <c r="AF64" s="97"/>
      <c r="AG64" s="97"/>
      <c r="AH64" s="97"/>
      <c r="AI64" s="97"/>
      <c r="AJ64" s="97"/>
      <c r="AK64" s="97"/>
      <c r="AL64" s="97"/>
      <c r="AM64" s="97"/>
      <c r="AN64" s="98"/>
      <c r="AO64" s="97"/>
      <c r="AP64" s="97"/>
      <c r="AQ64" s="97"/>
      <c r="AR64" s="97"/>
      <c r="AS64" s="97"/>
      <c r="AT64" s="97"/>
      <c r="AU64" s="97"/>
      <c r="AV64" s="97"/>
      <c r="AW64" s="97"/>
      <c r="AX64" s="97"/>
    </row>
    <row r="65" spans="2:50" ht="12.75">
      <c r="B65" s="99"/>
      <c r="C65" s="92">
        <v>55</v>
      </c>
      <c r="D65" s="93" t="s">
        <v>86</v>
      </c>
      <c r="K65" s="96"/>
      <c r="L65" s="97"/>
      <c r="M65" s="97"/>
      <c r="N65" s="97"/>
      <c r="O65" s="97"/>
      <c r="P65" s="97"/>
      <c r="Q65" s="97"/>
      <c r="R65" s="97"/>
      <c r="S65" s="97"/>
      <c r="T65" s="97"/>
      <c r="U65" s="98"/>
      <c r="V65" s="97"/>
      <c r="W65" s="97"/>
      <c r="X65" s="97"/>
      <c r="Y65" s="97"/>
      <c r="Z65" s="97"/>
      <c r="AA65" s="97"/>
      <c r="AB65" s="97"/>
      <c r="AC65" s="97"/>
      <c r="AD65" s="97"/>
      <c r="AE65" s="97"/>
      <c r="AF65" s="97"/>
      <c r="AG65" s="97"/>
      <c r="AH65" s="97"/>
      <c r="AI65" s="97"/>
      <c r="AJ65" s="97"/>
      <c r="AK65" s="97"/>
      <c r="AL65" s="97"/>
      <c r="AM65" s="97"/>
      <c r="AN65" s="98"/>
      <c r="AO65" s="97"/>
      <c r="AP65" s="97"/>
      <c r="AQ65" s="97"/>
      <c r="AR65" s="97"/>
      <c r="AS65" s="97"/>
      <c r="AT65" s="97"/>
      <c r="AU65" s="97"/>
      <c r="AV65" s="97"/>
      <c r="AW65" s="97"/>
      <c r="AX65" s="97"/>
    </row>
    <row r="66" spans="2:50" ht="12.75">
      <c r="B66" s="99"/>
      <c r="C66" s="92">
        <v>56</v>
      </c>
      <c r="D66" s="93" t="s">
        <v>87</v>
      </c>
      <c r="K66" s="96"/>
      <c r="L66" s="97"/>
      <c r="M66" s="97"/>
      <c r="N66" s="97"/>
      <c r="O66" s="97"/>
      <c r="P66" s="97"/>
      <c r="Q66" s="97"/>
      <c r="R66" s="97"/>
      <c r="S66" s="97"/>
      <c r="T66" s="97"/>
      <c r="U66" s="98"/>
      <c r="V66" s="97"/>
      <c r="W66" s="97"/>
      <c r="X66" s="97"/>
      <c r="Y66" s="97"/>
      <c r="Z66" s="97"/>
      <c r="AA66" s="97"/>
      <c r="AB66" s="97"/>
      <c r="AC66" s="97"/>
      <c r="AD66" s="97"/>
      <c r="AE66" s="97"/>
      <c r="AF66" s="97"/>
      <c r="AG66" s="97"/>
      <c r="AH66" s="97"/>
      <c r="AI66" s="97"/>
      <c r="AJ66" s="97"/>
      <c r="AK66" s="97"/>
      <c r="AL66" s="97"/>
      <c r="AM66" s="97"/>
      <c r="AN66" s="98"/>
      <c r="AO66" s="97"/>
      <c r="AP66" s="97"/>
      <c r="AQ66" s="97"/>
      <c r="AR66" s="97"/>
      <c r="AS66" s="97"/>
      <c r="AT66" s="97"/>
      <c r="AU66" s="97"/>
      <c r="AV66" s="97"/>
      <c r="AW66" s="97"/>
      <c r="AX66" s="97"/>
    </row>
    <row r="67" spans="2:50" ht="12.75">
      <c r="B67" s="99"/>
      <c r="C67" s="92">
        <v>57</v>
      </c>
      <c r="D67" s="100" t="s">
        <v>88</v>
      </c>
      <c r="K67" s="96"/>
      <c r="L67" s="97"/>
      <c r="M67" s="97"/>
      <c r="N67" s="97"/>
      <c r="O67" s="97"/>
      <c r="P67" s="97"/>
      <c r="Q67" s="97"/>
      <c r="R67" s="97"/>
      <c r="S67" s="97"/>
      <c r="T67" s="97"/>
      <c r="U67" s="98"/>
      <c r="V67" s="97"/>
      <c r="W67" s="97"/>
      <c r="X67" s="97"/>
      <c r="Y67" s="97"/>
      <c r="Z67" s="97"/>
      <c r="AA67" s="97"/>
      <c r="AB67" s="97"/>
      <c r="AC67" s="97"/>
      <c r="AD67" s="97"/>
      <c r="AE67" s="97"/>
      <c r="AF67" s="97"/>
      <c r="AG67" s="97"/>
      <c r="AH67" s="97"/>
      <c r="AI67" s="97"/>
      <c r="AJ67" s="97"/>
      <c r="AK67" s="97"/>
      <c r="AL67" s="97"/>
      <c r="AM67" s="97"/>
      <c r="AN67" s="98"/>
      <c r="AO67" s="97"/>
      <c r="AP67" s="97"/>
      <c r="AQ67" s="97"/>
      <c r="AR67" s="97"/>
      <c r="AS67" s="97"/>
      <c r="AT67" s="97"/>
      <c r="AU67" s="97"/>
      <c r="AV67" s="97"/>
      <c r="AW67" s="97"/>
      <c r="AX67" s="97"/>
    </row>
    <row r="68" spans="2:50" ht="12.75">
      <c r="B68" s="99"/>
      <c r="C68" s="92">
        <v>58</v>
      </c>
      <c r="D68" s="93" t="s">
        <v>89</v>
      </c>
      <c r="K68" s="96"/>
      <c r="L68" s="97"/>
      <c r="M68" s="97"/>
      <c r="N68" s="97"/>
      <c r="O68" s="97"/>
      <c r="P68" s="97"/>
      <c r="Q68" s="97"/>
      <c r="R68" s="97"/>
      <c r="S68" s="97"/>
      <c r="T68" s="97"/>
      <c r="U68" s="98"/>
      <c r="V68" s="97"/>
      <c r="W68" s="97"/>
      <c r="X68" s="97"/>
      <c r="Y68" s="97"/>
      <c r="Z68" s="97"/>
      <c r="AA68" s="97"/>
      <c r="AB68" s="97"/>
      <c r="AC68" s="97"/>
      <c r="AD68" s="97"/>
      <c r="AE68" s="97"/>
      <c r="AF68" s="97"/>
      <c r="AG68" s="97"/>
      <c r="AH68" s="97"/>
      <c r="AI68" s="97"/>
      <c r="AJ68" s="97"/>
      <c r="AK68" s="97"/>
      <c r="AL68" s="97"/>
      <c r="AM68" s="97"/>
      <c r="AN68" s="98"/>
      <c r="AO68" s="97"/>
      <c r="AP68" s="97"/>
      <c r="AQ68" s="97"/>
      <c r="AR68" s="97"/>
      <c r="AS68" s="97"/>
      <c r="AT68" s="97"/>
      <c r="AU68" s="97"/>
      <c r="AV68" s="97"/>
      <c r="AW68" s="97"/>
      <c r="AX68" s="97"/>
    </row>
    <row r="69" spans="2:50" ht="12.75">
      <c r="B69" s="101"/>
      <c r="K69" s="96"/>
      <c r="L69" s="97"/>
      <c r="M69" s="97"/>
      <c r="N69" s="97"/>
      <c r="O69" s="97"/>
      <c r="P69" s="97"/>
      <c r="Q69" s="97"/>
      <c r="R69" s="97"/>
      <c r="S69" s="97"/>
      <c r="T69" s="97"/>
      <c r="U69" s="98"/>
      <c r="V69" s="97"/>
      <c r="W69" s="97"/>
      <c r="X69" s="97"/>
      <c r="Y69" s="97"/>
      <c r="Z69" s="97"/>
      <c r="AA69" s="97"/>
      <c r="AB69" s="97"/>
      <c r="AC69" s="97"/>
      <c r="AD69" s="97"/>
      <c r="AE69" s="97"/>
      <c r="AF69" s="97"/>
      <c r="AG69" s="97"/>
      <c r="AH69" s="97"/>
      <c r="AI69" s="97"/>
      <c r="AJ69" s="97"/>
      <c r="AK69" s="97"/>
      <c r="AL69" s="97"/>
      <c r="AM69" s="97"/>
      <c r="AN69" s="98"/>
      <c r="AO69" s="97"/>
      <c r="AP69" s="97"/>
      <c r="AQ69" s="97"/>
      <c r="AR69" s="97"/>
      <c r="AS69" s="97"/>
      <c r="AT69" s="97"/>
      <c r="AU69" s="97"/>
      <c r="AV69" s="97"/>
      <c r="AW69" s="97"/>
      <c r="AX69" s="97"/>
    </row>
    <row r="70" spans="11:50" ht="12.75">
      <c r="K70" s="96"/>
      <c r="L70" s="97"/>
      <c r="M70" s="97"/>
      <c r="N70" s="97"/>
      <c r="O70" s="97"/>
      <c r="P70" s="97"/>
      <c r="Q70" s="97"/>
      <c r="R70" s="97"/>
      <c r="S70" s="97"/>
      <c r="T70" s="97"/>
      <c r="U70" s="98"/>
      <c r="V70" s="97"/>
      <c r="W70" s="97"/>
      <c r="X70" s="97"/>
      <c r="Y70" s="97"/>
      <c r="Z70" s="97"/>
      <c r="AA70" s="97"/>
      <c r="AB70" s="97"/>
      <c r="AC70" s="97"/>
      <c r="AD70" s="97"/>
      <c r="AE70" s="97"/>
      <c r="AF70" s="97"/>
      <c r="AG70" s="97"/>
      <c r="AH70" s="97"/>
      <c r="AI70" s="97"/>
      <c r="AJ70" s="97"/>
      <c r="AK70" s="97"/>
      <c r="AL70" s="97"/>
      <c r="AM70" s="97"/>
      <c r="AN70" s="98"/>
      <c r="AO70" s="97"/>
      <c r="AP70" s="97"/>
      <c r="AQ70" s="97"/>
      <c r="AR70" s="97"/>
      <c r="AS70" s="97"/>
      <c r="AT70" s="97"/>
      <c r="AU70" s="97"/>
      <c r="AV70" s="97"/>
      <c r="AW70" s="97"/>
      <c r="AX70" s="97"/>
    </row>
    <row r="71" spans="11:50" ht="12.75">
      <c r="K71" s="96"/>
      <c r="L71" s="97"/>
      <c r="M71" s="97"/>
      <c r="N71" s="97"/>
      <c r="O71" s="97"/>
      <c r="P71" s="97"/>
      <c r="Q71" s="97"/>
      <c r="R71" s="97"/>
      <c r="S71" s="97"/>
      <c r="T71" s="97"/>
      <c r="U71" s="98"/>
      <c r="V71" s="97"/>
      <c r="W71" s="97"/>
      <c r="X71" s="97"/>
      <c r="Y71" s="97"/>
      <c r="Z71" s="97"/>
      <c r="AA71" s="97"/>
      <c r="AB71" s="97"/>
      <c r="AC71" s="97"/>
      <c r="AD71" s="97"/>
      <c r="AE71" s="97"/>
      <c r="AF71" s="97"/>
      <c r="AG71" s="97"/>
      <c r="AH71" s="97"/>
      <c r="AI71" s="97"/>
      <c r="AJ71" s="97"/>
      <c r="AK71" s="97"/>
      <c r="AL71" s="97"/>
      <c r="AM71" s="97"/>
      <c r="AN71" s="98"/>
      <c r="AO71" s="97"/>
      <c r="AP71" s="97"/>
      <c r="AQ71" s="97"/>
      <c r="AR71" s="97"/>
      <c r="AS71" s="97"/>
      <c r="AT71" s="97"/>
      <c r="AU71" s="97"/>
      <c r="AV71" s="97"/>
      <c r="AW71" s="97"/>
      <c r="AX71" s="97"/>
    </row>
    <row r="72" spans="11:50" ht="12.75">
      <c r="K72" s="96"/>
      <c r="L72" s="97"/>
      <c r="M72" s="97"/>
      <c r="N72" s="97"/>
      <c r="O72" s="97"/>
      <c r="P72" s="97"/>
      <c r="Q72" s="97"/>
      <c r="R72" s="97"/>
      <c r="S72" s="97"/>
      <c r="T72" s="97"/>
      <c r="U72" s="98"/>
      <c r="V72" s="97"/>
      <c r="W72" s="97"/>
      <c r="X72" s="97"/>
      <c r="Y72" s="97"/>
      <c r="Z72" s="97"/>
      <c r="AA72" s="97"/>
      <c r="AB72" s="97"/>
      <c r="AC72" s="97"/>
      <c r="AD72" s="97"/>
      <c r="AE72" s="97"/>
      <c r="AF72" s="97"/>
      <c r="AG72" s="97"/>
      <c r="AH72" s="97"/>
      <c r="AI72" s="97"/>
      <c r="AJ72" s="97"/>
      <c r="AK72" s="97"/>
      <c r="AL72" s="97"/>
      <c r="AM72" s="97"/>
      <c r="AN72" s="98"/>
      <c r="AO72" s="97"/>
      <c r="AP72" s="97"/>
      <c r="AQ72" s="97"/>
      <c r="AR72" s="97"/>
      <c r="AS72" s="97"/>
      <c r="AT72" s="97"/>
      <c r="AU72" s="97"/>
      <c r="AV72" s="97"/>
      <c r="AW72" s="97"/>
      <c r="AX72" s="97"/>
    </row>
    <row r="73" spans="11:50" ht="12.75">
      <c r="K73" s="96"/>
      <c r="L73" s="97"/>
      <c r="M73" s="97"/>
      <c r="N73" s="97"/>
      <c r="O73" s="97"/>
      <c r="P73" s="97"/>
      <c r="Q73" s="97"/>
      <c r="R73" s="97"/>
      <c r="S73" s="97"/>
      <c r="T73" s="97"/>
      <c r="U73" s="98"/>
      <c r="V73" s="97"/>
      <c r="W73" s="97"/>
      <c r="X73" s="97"/>
      <c r="Y73" s="97"/>
      <c r="Z73" s="97"/>
      <c r="AA73" s="97"/>
      <c r="AB73" s="97"/>
      <c r="AC73" s="97"/>
      <c r="AD73" s="97"/>
      <c r="AE73" s="97"/>
      <c r="AF73" s="97"/>
      <c r="AG73" s="97"/>
      <c r="AH73" s="97"/>
      <c r="AI73" s="97"/>
      <c r="AJ73" s="97"/>
      <c r="AK73" s="97"/>
      <c r="AL73" s="97"/>
      <c r="AM73" s="97"/>
      <c r="AN73" s="98"/>
      <c r="AO73" s="97"/>
      <c r="AP73" s="97"/>
      <c r="AQ73" s="97"/>
      <c r="AR73" s="97"/>
      <c r="AS73" s="97"/>
      <c r="AT73" s="97"/>
      <c r="AU73" s="97"/>
      <c r="AV73" s="97"/>
      <c r="AW73" s="97"/>
      <c r="AX73" s="97"/>
    </row>
    <row r="74" spans="11:50" ht="12.75">
      <c r="K74" s="96"/>
      <c r="L74" s="97"/>
      <c r="M74" s="97"/>
      <c r="N74" s="97"/>
      <c r="O74" s="97"/>
      <c r="P74" s="97"/>
      <c r="Q74" s="97"/>
      <c r="R74" s="97"/>
      <c r="S74" s="97"/>
      <c r="T74" s="97"/>
      <c r="U74" s="98"/>
      <c r="V74" s="97"/>
      <c r="W74" s="97"/>
      <c r="X74" s="97"/>
      <c r="Y74" s="97"/>
      <c r="Z74" s="97"/>
      <c r="AA74" s="97"/>
      <c r="AB74" s="97"/>
      <c r="AC74" s="97"/>
      <c r="AD74" s="97"/>
      <c r="AE74" s="97"/>
      <c r="AF74" s="97"/>
      <c r="AG74" s="97"/>
      <c r="AH74" s="97"/>
      <c r="AI74" s="97"/>
      <c r="AJ74" s="97"/>
      <c r="AK74" s="97"/>
      <c r="AL74" s="97"/>
      <c r="AM74" s="97"/>
      <c r="AN74" s="98"/>
      <c r="AO74" s="97"/>
      <c r="AP74" s="97"/>
      <c r="AQ74" s="97"/>
      <c r="AR74" s="97"/>
      <c r="AS74" s="97"/>
      <c r="AT74" s="97"/>
      <c r="AU74" s="97"/>
      <c r="AV74" s="97"/>
      <c r="AW74" s="97"/>
      <c r="AX74" s="97"/>
    </row>
    <row r="75" spans="11:50" ht="12.75">
      <c r="K75" s="96"/>
      <c r="L75" s="97"/>
      <c r="M75" s="97"/>
      <c r="N75" s="97"/>
      <c r="O75" s="97"/>
      <c r="P75" s="97"/>
      <c r="Q75" s="97"/>
      <c r="R75" s="97"/>
      <c r="S75" s="97"/>
      <c r="T75" s="97"/>
      <c r="U75" s="98"/>
      <c r="V75" s="97"/>
      <c r="W75" s="97"/>
      <c r="X75" s="97"/>
      <c r="Y75" s="97"/>
      <c r="Z75" s="97"/>
      <c r="AA75" s="97"/>
      <c r="AB75" s="97"/>
      <c r="AC75" s="97"/>
      <c r="AD75" s="97"/>
      <c r="AE75" s="97"/>
      <c r="AF75" s="97"/>
      <c r="AG75" s="97"/>
      <c r="AH75" s="97"/>
      <c r="AI75" s="97"/>
      <c r="AJ75" s="97"/>
      <c r="AK75" s="97"/>
      <c r="AL75" s="97"/>
      <c r="AM75" s="97"/>
      <c r="AN75" s="98"/>
      <c r="AO75" s="97"/>
      <c r="AP75" s="97"/>
      <c r="AQ75" s="97"/>
      <c r="AR75" s="97"/>
      <c r="AS75" s="97"/>
      <c r="AT75" s="97"/>
      <c r="AU75" s="97"/>
      <c r="AV75" s="97"/>
      <c r="AW75" s="97"/>
      <c r="AX75" s="97"/>
    </row>
    <row r="76" spans="11:50" ht="11.25" customHeight="1">
      <c r="K76" s="96"/>
      <c r="L76" s="97"/>
      <c r="M76" s="97"/>
      <c r="N76" s="97"/>
      <c r="O76" s="97"/>
      <c r="P76" s="97"/>
      <c r="Q76" s="97"/>
      <c r="R76" s="97"/>
      <c r="S76" s="97"/>
      <c r="T76" s="97"/>
      <c r="U76" s="98"/>
      <c r="V76" s="97"/>
      <c r="W76" s="97"/>
      <c r="X76" s="97"/>
      <c r="Y76" s="97"/>
      <c r="Z76" s="97"/>
      <c r="AA76" s="97"/>
      <c r="AB76" s="97"/>
      <c r="AC76" s="97"/>
      <c r="AD76" s="97"/>
      <c r="AE76" s="97"/>
      <c r="AF76" s="97"/>
      <c r="AG76" s="97"/>
      <c r="AH76" s="97"/>
      <c r="AI76" s="97"/>
      <c r="AJ76" s="97"/>
      <c r="AK76" s="97"/>
      <c r="AL76" s="97"/>
      <c r="AM76" s="97"/>
      <c r="AN76" s="98"/>
      <c r="AO76" s="97"/>
      <c r="AP76" s="97"/>
      <c r="AQ76" s="97"/>
      <c r="AR76" s="97"/>
      <c r="AS76" s="97"/>
      <c r="AT76" s="97"/>
      <c r="AU76" s="97"/>
      <c r="AV76" s="97"/>
      <c r="AW76" s="97"/>
      <c r="AX76" s="97"/>
    </row>
    <row r="77" spans="11:50" ht="12.75">
      <c r="K77" s="96"/>
      <c r="L77" s="97"/>
      <c r="M77" s="97"/>
      <c r="N77" s="97"/>
      <c r="O77" s="97"/>
      <c r="P77" s="97"/>
      <c r="Q77" s="97"/>
      <c r="R77" s="97"/>
      <c r="S77" s="97"/>
      <c r="T77" s="97"/>
      <c r="U77" s="98"/>
      <c r="V77" s="97"/>
      <c r="W77" s="97"/>
      <c r="X77" s="97"/>
      <c r="Y77" s="97"/>
      <c r="Z77" s="97"/>
      <c r="AA77" s="97"/>
      <c r="AB77" s="97"/>
      <c r="AC77" s="97"/>
      <c r="AD77" s="97"/>
      <c r="AE77" s="97"/>
      <c r="AF77" s="97"/>
      <c r="AG77" s="97"/>
      <c r="AH77" s="97"/>
      <c r="AI77" s="97"/>
      <c r="AJ77" s="97"/>
      <c r="AK77" s="97"/>
      <c r="AL77" s="97"/>
      <c r="AM77" s="97"/>
      <c r="AN77" s="98"/>
      <c r="AO77" s="97"/>
      <c r="AP77" s="97"/>
      <c r="AQ77" s="97"/>
      <c r="AR77" s="97"/>
      <c r="AS77" s="97"/>
      <c r="AT77" s="97"/>
      <c r="AU77" s="97"/>
      <c r="AV77" s="97"/>
      <c r="AW77" s="97"/>
      <c r="AX77" s="97"/>
    </row>
  </sheetData>
  <sheetProtection password="CF4D" sheet="1" objects="1" scenarios="1"/>
  <mergeCells count="105">
    <mergeCell ref="R18:S18"/>
    <mergeCell ref="AB18:AC18"/>
    <mergeCell ref="M20:AC20"/>
    <mergeCell ref="M21:AC21"/>
    <mergeCell ref="Y57:AE57"/>
    <mergeCell ref="AB17:AC17"/>
    <mergeCell ref="Z17:AA17"/>
    <mergeCell ref="M27:AC27"/>
    <mergeCell ref="K35:AC35"/>
    <mergeCell ref="M33:AC33"/>
    <mergeCell ref="X38:Y38"/>
    <mergeCell ref="Z38:AA38"/>
    <mergeCell ref="M28:AC28"/>
    <mergeCell ref="M23:AC23"/>
    <mergeCell ref="M31:AC31"/>
    <mergeCell ref="Y56:AE56"/>
    <mergeCell ref="AB37:AE37"/>
    <mergeCell ref="M46:W46"/>
    <mergeCell ref="L34:AC34"/>
    <mergeCell ref="M39:W39"/>
    <mergeCell ref="M40:W40"/>
    <mergeCell ref="M41:W41"/>
    <mergeCell ref="X37:AA37"/>
    <mergeCell ref="M32:AC32"/>
    <mergeCell ref="K3:X9"/>
    <mergeCell ref="K12:AE12"/>
    <mergeCell ref="T17:U17"/>
    <mergeCell ref="R17:S17"/>
    <mergeCell ref="X18:Y18"/>
    <mergeCell ref="Z18:AA18"/>
    <mergeCell ref="O11:T11"/>
    <mergeCell ref="K11:N11"/>
    <mergeCell ref="N17:O17"/>
    <mergeCell ref="P18:Q18"/>
    <mergeCell ref="V18:W18"/>
    <mergeCell ref="N18:O18"/>
    <mergeCell ref="K10:N10"/>
    <mergeCell ref="AA10:AE10"/>
    <mergeCell ref="U10:Z10"/>
    <mergeCell ref="P17:Q17"/>
    <mergeCell ref="M15:AC15"/>
    <mergeCell ref="X17:Y17"/>
    <mergeCell ref="AA11:AE11"/>
    <mergeCell ref="U11:Z11"/>
    <mergeCell ref="N16:AC16"/>
    <mergeCell ref="L13:AC13"/>
    <mergeCell ref="M14:AC14"/>
    <mergeCell ref="V17:W17"/>
    <mergeCell ref="Q57:X57"/>
    <mergeCell ref="K54:P54"/>
    <mergeCell ref="K55:P55"/>
    <mergeCell ref="K56:P56"/>
    <mergeCell ref="K57:P57"/>
    <mergeCell ref="K47:AE47"/>
    <mergeCell ref="K53:AE53"/>
    <mergeCell ref="K51:AE51"/>
    <mergeCell ref="K49:AE49"/>
    <mergeCell ref="K52:AE52"/>
    <mergeCell ref="AG16:AV16"/>
    <mergeCell ref="AD38:AE38"/>
    <mergeCell ref="AB38:AC38"/>
    <mergeCell ref="Q56:X56"/>
    <mergeCell ref="L36:AC36"/>
    <mergeCell ref="L29:AC29"/>
    <mergeCell ref="M42:W42"/>
    <mergeCell ref="M43:W43"/>
    <mergeCell ref="AD35:AE35"/>
    <mergeCell ref="M44:W44"/>
    <mergeCell ref="M45:W45"/>
    <mergeCell ref="K50:AE50"/>
    <mergeCell ref="Q54:X54"/>
    <mergeCell ref="Q55:X55"/>
    <mergeCell ref="Y55:AE55"/>
    <mergeCell ref="Y54:AE54"/>
    <mergeCell ref="K48:AE48"/>
    <mergeCell ref="L26:AC26"/>
    <mergeCell ref="M24:AC24"/>
    <mergeCell ref="L19:M19"/>
    <mergeCell ref="M30:AC30"/>
    <mergeCell ref="M22:AC22"/>
    <mergeCell ref="T18:U18"/>
    <mergeCell ref="M25:AC25"/>
    <mergeCell ref="AG18:AH18"/>
    <mergeCell ref="AI18:AJ18"/>
    <mergeCell ref="AK18:AL18"/>
    <mergeCell ref="AM18:AN18"/>
    <mergeCell ref="AO18:AP18"/>
    <mergeCell ref="AQ18:AR18"/>
    <mergeCell ref="AS18:AT18"/>
    <mergeCell ref="AU18:AV18"/>
    <mergeCell ref="AG17:AH17"/>
    <mergeCell ref="AI17:AJ17"/>
    <mergeCell ref="AK17:AL17"/>
    <mergeCell ref="AM17:AN17"/>
    <mergeCell ref="AO17:AP17"/>
    <mergeCell ref="AQ17:AR17"/>
    <mergeCell ref="AW35:AX35"/>
    <mergeCell ref="AQ37:AT37"/>
    <mergeCell ref="AU37:AX37"/>
    <mergeCell ref="AQ38:AR38"/>
    <mergeCell ref="AS38:AT38"/>
    <mergeCell ref="AU38:AV38"/>
    <mergeCell ref="AW38:AX38"/>
    <mergeCell ref="AS17:AT17"/>
    <mergeCell ref="AU17:AV17"/>
  </mergeCells>
  <conditionalFormatting sqref="BA1">
    <cfRule type="containsText" priority="6" dxfId="72" operator="containsText" stopIfTrue="1" text="0">
      <formula>NOT(ISERROR(SEARCH("0",BA1)))</formula>
    </cfRule>
    <cfRule type="containsBlanks" priority="7" dxfId="67" stopIfTrue="1">
      <formula>LEN(TRIM(BA1))=0</formula>
    </cfRule>
  </conditionalFormatting>
  <conditionalFormatting sqref="BB1">
    <cfRule type="expression" priority="3" dxfId="73" stopIfTrue="1">
      <formula>$AZ$1=TRUE</formula>
    </cfRule>
    <cfRule type="containsText" priority="4" dxfId="74" operator="containsText" stopIfTrue="1" text="Fill out">
      <formula>NOT(ISERROR(SEARCH("Fill out",BB1)))</formula>
    </cfRule>
    <cfRule type="containsBlanks" priority="5" dxfId="67" stopIfTrue="1">
      <formula>LEN(TRIM(BB1))=0</formula>
    </cfRule>
  </conditionalFormatting>
  <conditionalFormatting sqref="AH1:AH65536 AJ1:AJ65536 AL1:AL65536 AN1:AN65536 AP1:AP65536 AR1:AR65536 AT1:AT65536 AV1:AV65536 AX1:AX65536">
    <cfRule type="containsText" priority="1" dxfId="75" operator="containsText" stopIfTrue="1" text="false">
      <formula>NOT(ISERROR(SEARCH("false",AH1)))</formula>
    </cfRule>
    <cfRule type="containsText" priority="2" dxfId="76" operator="containsText" stopIfTrue="1" text="true">
      <formula>NOT(ISERROR(SEARCH("true",AH1)))</formula>
    </cfRule>
  </conditionalFormatting>
  <dataValidations count="82">
    <dataValidation allowBlank="1" sqref="K40:K43 K35:AC35 K50 K45:K46 N37:U37 M15:AC15 L20:AC29"/>
    <dataValidation allowBlank="1" showInputMessage="1" prompt="Please enter text." sqref="L43:M43 L41:M41"/>
    <dataValidation type="custom" showInputMessage="1" showErrorMessage="1" sqref="U10">
      <formula1>$U$11&lt;&gt;"Select Month"</formula1>
    </dataValidation>
    <dataValidation type="custom" showInputMessage="1" showErrorMessage="1" sqref="AA10">
      <formula1>$AA$11&lt;&gt;"Select Year"</formula1>
    </dataValidation>
    <dataValidation errorStyle="warning" type="custom" showInputMessage="1" promptTitle="Cell 59" prompt="Enter the federal share of aid issued to or on behalf of children in Short-Term Residential Therapeutic Program placements with federal participation. No decimal numbers." errorTitle="Validation Error" error="ERROR:  Cell must be a number greater than or equal to zero." sqref="AC46">
      <formula1>AND(ISNUMBER(AC46),AC46&gt;=0)</formula1>
    </dataValidation>
    <dataValidation errorStyle="warning" type="custom" showInputMessage="1" promptTitle="Cell 3" prompt="This cell is automatically calculated." errorTitle="Validation Error" error="ERROR:  Cell must be a number greater than or equal to zero." sqref="AE15">
      <formula1>AND(ISNUMBER(AE15))</formula1>
    </dataValidation>
    <dataValidation type="date" operator="equal" showInputMessage="1" showErrorMessage="1" promptTitle="Enter Date Submitted" prompt="Date Submitted must be the date e-mailed.&#10;&#10;Example:  01/28/16" errorTitle="Enter Date Submitted" error="Date Submitted must be the date e-mailed." sqref="Y57">
      <formula1>TODAY()</formula1>
    </dataValidation>
    <dataValidation errorStyle="warning" type="custom" showInputMessage="1" promptTitle="Cell 12" prompt="This cell is automatically calculated." errorTitle="Validation Error" error="ERROR:  Cell must be a number greater than or equal to zero." sqref="AE19">
      <formula1>AND(ISNUMBER(AE19),AE19&gt;=0,AE19=SUM(AE20:AE25))</formula1>
    </dataValidation>
    <dataValidation errorStyle="warning" type="custom" showInputMessage="1" promptTitle="Cell 19" prompt="This cell is automatically calculated." errorTitle="Validation Error" error="ERROR:  Cell must be a number greater than or equal to zero." sqref="AE26">
      <formula1>AND(ISNUMBER(AE26),AE26&gt;=0,AE26=SUM(AE13,AE19))</formula1>
    </dataValidation>
    <dataValidation errorStyle="warning" type="custom" showInputMessage="1" promptTitle="Cell 20" prompt="Enter the number of children that received AFDC-FC during the report month. &#10;" errorTitle="Validation Error" error="ERROR:  Cell must be a number greater than or equal to zero." sqref="AE27">
      <formula1>AND(ISNUMBER(AE27),AE27&gt;=0)</formula1>
    </dataValidation>
    <dataValidation errorStyle="warning" type="custom" showInputMessage="1" promptTitle="Cell 22" prompt="This cell is automatically calculated." errorTitle="Validation Error" error="ERROR:  Cell must be a number greater than or equal to zero." sqref="AE29">
      <formula1>AND(ISNUMBER(AE29),AE29&gt;=0,AE29&lt;=AE26)</formula1>
    </dataValidation>
    <dataValidation errorStyle="warning" type="custom" showInputMessage="1" promptTitle="Cell 58" prompt="Enter the number of children in Short-Term Residential Therapeutic Program placements with federal participation.  " errorTitle="Validation Error" error="ERROR:  Cell must be a number greater than or equal to zero." sqref="AA46">
      <formula1>AND(ISNUMBER(AA46),IF(AA46=0,AC46=0,AA46&gt;=0))</formula1>
    </dataValidation>
    <dataValidation type="list" showInputMessage="1" showErrorMessage="1" error="Please select a month from the drop down menu." sqref="U11">
      <formula1>Month</formula1>
    </dataValidation>
    <dataValidation type="list" showInputMessage="1" showErrorMessage="1" error="Please select a year from the drop down menu." sqref="AA11">
      <formula1>Year</formula1>
    </dataValidation>
    <dataValidation errorStyle="warning" type="custom" showErrorMessage="1" errorTitle="Validation Error" error="ERROR:  The sum of Item 1 and Item 2 must be equal to the sum of Item 3a and Item 3b." sqref="B5">
      <formula1>AND(U23=U13+W17,U23&gt;=0)</formula1>
    </dataValidation>
    <dataValidation type="list" showErrorMessage="1" error="Please select a county from the drop down menu." sqref="K11">
      <formula1>County</formula1>
    </dataValidation>
    <dataValidation errorStyle="warning" type="custom" showInputMessage="1" promptTitle="Cell 60" prompt="Enter the net issuances for Short-Term Residential Therapeutic Program placements. No decimal numbers." errorTitle="Validation Error" error="ERROR:  Cell must be a number greater than or equal to zero." sqref="AE46">
      <formula1>AND(ISNUMBER(AE46),AE46&gt;=AC46,IF(SUM(Y46,AA46)&lt;&gt;0,AE46&lt;&gt;0,AE46=0))</formula1>
    </dataValidation>
    <dataValidation type="list" showInputMessage="1" sqref="O11">
      <formula1>"Initial, Revised"</formula1>
    </dataValidation>
    <dataValidation type="custom" sqref="K48">
      <formula1>IF(AE15=0,ISBLANK(K49),ISTEXT(K49))</formula1>
    </dataValidation>
    <dataValidation errorStyle="warning" type="custom" showInputMessage="1" promptTitle="Cell 1" prompt="Enter the number of children that were brought forward to the current report month.  " errorTitle="Validation Error" error="ERROR:  Cell must be a number greater than or equal to zero." sqref="AE13">
      <formula1>AND(ISNUMBER(AE13),AE13&gt;=0)</formula1>
    </dataValidation>
    <dataValidation errorStyle="warning" type="custom" showInputMessage="1" promptTitle="Cell 2" prompt="Enter Cell 27, the number of children carried forward to next month, from last month’s report as reported to CDSS.  " errorTitle="Validation Error" error="ERROR:  Cell must be a number greater than or equal to zero." sqref="AE14">
      <formula1>AND(ISNUMBER(AE14),AE14&gt;=0)</formula1>
    </dataValidation>
    <dataValidation errorStyle="warning" type="custom" showInputMessage="1" promptTitle="Cell 4" prompt="Enter the number of children placed in Foster Family Homes not under the ISFC rate during the month.  &#10;" errorTitle="Validation Error" error="ERROR:  Cell must be a number greater than or equal to zero." sqref="O19">
      <formula1>AND(ISNUMBER(O19),O19&gt;=0)</formula1>
    </dataValidation>
    <dataValidation errorStyle="warning" type="custom" showInputMessage="1" promptTitle="Cell 5" prompt="Enter the number of children placed in Foster Family Homes under the ISFC rate during the month.  &#10;" errorTitle="Validation Error" error="ERROR:  Cell must be a number greater than or equal to zero." sqref="Q19">
      <formula1>AND(ISNUMBER(Q19),Q19&gt;=0)</formula1>
    </dataValidation>
    <dataValidation errorStyle="warning" type="custom" showInputMessage="1" promptTitle="Cell 6" prompt="Enter the number of children placed in Relative Homes/NREFM Homes not under the ISFC rate during the month.  &#10;" errorTitle="Validation Error" error="ERROR:  Cell must be a number greater than or equal to zero." sqref="S19">
      <formula1>AND(ISNUMBER(S19),S19&gt;=0)</formula1>
    </dataValidation>
    <dataValidation errorStyle="warning" type="custom" showInputMessage="1" promptTitle="Cell 7" prompt="Enter the number of children placed in Relative Homes/NREFM Homes under the ISFC rate during the month.  &#10;" errorTitle="Validation Error" error="ERROR:  Cell must be a number greater than or equal to zero." sqref="U19">
      <formula1>AND(ISNUMBER(U19),U19&gt;=0)</formula1>
    </dataValidation>
    <dataValidation errorStyle="warning" type="custom" showInputMessage="1" promptTitle="Cell 8" prompt="Enter the number of children placed in Foster Family Agencies not under the ISFC rate during the month.  &#10;" errorTitle="Validation Error" error="ERROR:  Cell must be a number greater than or equal to zero." sqref="W19">
      <formula1>AND(ISNUMBER(W19),W19&gt;=0)</formula1>
    </dataValidation>
    <dataValidation errorStyle="warning" type="custom" showInputMessage="1" promptTitle="Cell 9" prompt="Enter the number of children placed in Foster Family Agencies under the ISFC rate during the month.  &#10;" errorTitle="Validation Error" error="ERROR:  Cell must be a number greater than or equal to zero." sqref="Y19">
      <formula1>AND(ISNUMBER(Y19),Y19&gt;=0)</formula1>
    </dataValidation>
    <dataValidation errorStyle="warning" type="custom" showInputMessage="1" promptTitle="Cell 10" prompt="Enter the number of children placed in Group Homes during the month. " errorTitle="Validation Error" error="ERROR:  Cell must be a number greater than or equal to zero." sqref="AA19">
      <formula1>AND(ISNUMBER(AA19),AA19&gt;=0)</formula1>
    </dataValidation>
    <dataValidation errorStyle="warning" type="custom" showInputMessage="1" promptTitle="Cell 11" prompt="Enter the number of children placed in a Short-Term Residential Therapeutic Program during the month.  &#10;" errorTitle="Validation Error" error="ERROR:  Cell must be a number greater than or equal to zero." sqref="AC19">
      <formula1>AND(ISNUMBER(AC19),AC19&gt;=0)</formula1>
    </dataValidation>
    <dataValidation errorStyle="warning" type="custom" showInputMessage="1" promptTitle="Cell 13" prompt="Enter the number of applications approved to receive an AFDC-FC cash grant.  " errorTitle="Validation Error" error="ERROR:  Cell must be a number greater than or equal to zero." sqref="AE20">
      <formula1>AND(ISNUMBER(AE20),AE20&gt;=0)</formula1>
    </dataValidation>
    <dataValidation errorStyle="warning" type="custom" showInputMessage="1" promptTitle="Cell 14" prompt="Enter the number of restoration requests approved.  Restoration applies to an applicant who was a recipient of AFDC-FC in the same county and his/her cash grant has been discontinued for 12 months or less at the time of the current application.  " errorTitle="Validation Error" error="ERROR:  Cell must be a number greater than or equal to zero." sqref="AE21">
      <formula1>AND(ISNUMBER(AE21),AE21&gt;=0)</formula1>
    </dataValidation>
    <dataValidation errorStyle="warning" type="custom" showInputMessage="1" promptTitle="Cell 15" prompt="Enter the number of children for which the reporting county accepted responsibility for payment of aid during the report month.  " errorTitle="Validation Error" error="ERROR:  Cell must be a number greater than or equal to zero." sqref="AE22">
      <formula1>AND(ISNUMBER(AE22),AE22&gt;=0)</formula1>
    </dataValidation>
    <dataValidation errorStyle="warning" type="custom" showInputMessage="1" promptTitle="Cell 16" prompt="Enter the number of applications approved for children moving from the Kin-GAP Program back to AFDC-FC.  " errorTitle="Validation Error" error="ERROR:  Cell must be a number greater than or equal to zero." sqref="AE23">
      <formula1>AND(ISNUMBER(AE23),AE23&gt;=0)</formula1>
    </dataValidation>
    <dataValidation errorStyle="warning" type="custom" showInputMessage="1" promptTitle="Cell 17" prompt="Enter the number of ARC participants returning to AFDC-FC.  &#10;" errorTitle="Validation Error" error="ERROR:  Cell must be a number greater than or equal to zero." sqref="AE24">
      <formula1>AND(ISNUMBER(AE24),AE24&gt;=0)</formula1>
    </dataValidation>
    <dataValidation errorStyle="warning" type="custom" showInputMessage="1" promptTitle="Cell 18" prompt="Enter the number of children approved for reasons other than Items 2a through 2e (Cells 13-17).  Include interprogram status changes from CalWORKs Cash Aid Program.  " errorTitle="Validation Error" error="ERROR:  Cell must be a number greater than or equal to zero." sqref="AE25">
      <formula1>AND(ISNUMBER(AE25),AE25&gt;=0)</formula1>
    </dataValidation>
    <dataValidation errorStyle="warning" type="custom" showInputMessage="1" promptTitle="Cell 21" prompt="Enter the number of children that did not receive AFDC-FC during the month.  " errorTitle="Validation Error" error="ERROR:  Cell must be a number greater than or equal to zero." sqref="AE28">
      <formula1>AND(ISNUMBER(AE28),AE28&gt;=0)</formula1>
    </dataValidation>
    <dataValidation errorStyle="warning" type="custom" showInputMessage="1" promptTitle="Cell 23" prompt="Enter the number of children discontinued by transfer to another county.  " errorTitle="Validation Error" error="ERROR:  Cell must be a number greater than or equal to zero." sqref="AE30">
      <formula1>AND(ISNUMBER(AE30),AE30&gt;=0)</formula1>
    </dataValidation>
    <dataValidation errorStyle="warning" type="custom" showInputMessage="1" promptTitle="Cell 24" prompt="Enter the number of children moved from AFDC-FC to Kin-GAP. " errorTitle="Validation Error" error="ERROR:  Cell must be a number greater than or equal to zero." sqref="AE31">
      <formula1>AND(ISNUMBER(AE31),AE31&gt;=0)</formula1>
    </dataValidation>
    <dataValidation errorStyle="warning" type="custom" showInputMessage="1" promptTitle="Cell 25" prompt="Enter the number of children that moved from AFDC-FC to the ARC.  " errorTitle="Validation Error" error="ERROR:  Cell must be a number greater than or equal to zero." sqref="AE32">
      <formula1>AND(ISNUMBER(AE32),AE32&gt;=0)</formula1>
    </dataValidation>
    <dataValidation errorStyle="warning" type="custom" showInputMessage="1" promptTitle="Cell 26" prompt="Enter the number of all other FC discontinuances not already reported in Items 4a, 4b or 4c.  Include interprogram status changes to CalWORKs cash aid program.  " errorTitle="Validation Error" error="ERROR:  Cell must be a number greater than or equal to zero." sqref="AE33">
      <formula1>AND(ISNUMBER(AE33),AE33&gt;=0)</formula1>
    </dataValidation>
    <dataValidation errorStyle="warning" type="custom" showInputMessage="1" promptTitle="Cell 27" prompt="This cell is automatically calculated" errorTitle="Validation Error" error="ERROR:  Cell must be a number greater than or equal to zero." sqref="AE34">
      <formula1>AND(ISNUMBER(AE34),AE34&gt;=0)</formula1>
    </dataValidation>
    <dataValidation errorStyle="warning" type="custom" showInputMessage="1" promptTitle="Cell 28" prompt="This cell is automatically calculated." errorTitle="Validation Error" error="ERROR:  Cell must be a number greater than or equal to zero." sqref="AE36">
      <formula1>AND(ISNUMBER(AE36),AE36&gt;=0)</formula1>
    </dataValidation>
    <dataValidation errorStyle="warning" type="custom" showInputMessage="1" promptTitle="Cell 29" prompt="Enter the number of children in Foster Family Home placements without federal participation.  " errorTitle="Validation Error" error="ERROR:  Cell must be a number greater than or equal to zero." sqref="Y39">
      <formula1>AND(ISNUMBER(Y39),Y39&gt;=0)</formula1>
    </dataValidation>
    <dataValidation errorStyle="warning" type="custom" showInputMessage="1" promptTitle="Cell 30" prompt="Enter the number of children in Foster Family Home placements with federal participation.  " errorTitle="Validation Error" error="ERROR:  Cell must be a number greater than or equal to zero." sqref="AA39">
      <formula1>AND(ISNUMBER(AA39),IF(AA39=0,AC39=0,AA39&gt;=0))</formula1>
    </dataValidation>
    <dataValidation errorStyle="warning" type="custom" showInputMessage="1" promptTitle="Cell 31" prompt="Enter the federal share of aid issued to or on behalf of children in Foster Family Home placements with federal participation. No decimal numbers." errorTitle="Validation Error" error="ERROR:  Cell must be a number greater than or equal to zero." sqref="AC39">
      <formula1>AND(ISNUMBER(AC39),AC39&gt;=0)</formula1>
    </dataValidation>
    <dataValidation errorStyle="warning" type="custom" showInputMessage="1" promptTitle="Cell 32" prompt="Enter the net issuances for Foster Family Home placements. No decimal numbers." errorTitle="Validation Error" error="ERROR:  Cell must be a number greater than or equal to zero." sqref="AE39">
      <formula1>AND(ISNUMBER(AE39),AE39&gt;=AC39,IF(SUM(Y39,AA39)&lt;&gt;0,AE39&lt;&gt;0,AE39=0))</formula1>
    </dataValidation>
    <dataValidation errorStyle="warning" type="custom" showInputMessage="1" promptTitle="Cell 33" prompt="Enter the number of children in Foster Family Home placements under the ISFC rate without federal participation.  " errorTitle="Validation Error" error="ERROR:  Cell must be a number greater than or equal to zero." sqref="Y40">
      <formula1>AND(ISNUMBER(Y40),Y40&gt;=0)</formula1>
    </dataValidation>
    <dataValidation errorStyle="warning" type="custom" showInputMessage="1" promptTitle="Cell 34" prompt="Enter the number of children in Foster Family Home placements under the ISFC rate with federal participation.  " errorTitle="Validation Error" error="ERROR:  Cell must be a number greater than or equal to zero." sqref="AA40">
      <formula1>AND(ISNUMBER(AA40),IF(AA40=0,AC40=0,AA40&gt;=0))</formula1>
    </dataValidation>
    <dataValidation errorStyle="warning" type="custom" showInputMessage="1" promptTitle="Cell 35" prompt="Enter the federal share of aid issued to or on behalf of children in Foster Family Home placements under the ISFC rate with federal participation. No decimal numbers." errorTitle="Validation Error" error="ERROR:  Cell must be a number greater than or equal to zero." sqref="AC40">
      <formula1>AND(ISNUMBER(AC40),AC40&gt;=0)</formula1>
    </dataValidation>
    <dataValidation errorStyle="warning" type="custom" showInputMessage="1" promptTitle="Cell 36" prompt="Enter the net issuances for Foster Family Home placements under the ISFC rate. No decimal numbers." errorTitle="Validation Error" error="ERROR:  Cell must be a number greater than or equal to zero." sqref="AE40">
      <formula1>AND(ISNUMBER(AE40),AE40&gt;=AC40,IF(SUM(Y40,AA40)&lt;&gt;0,AE40&lt;&gt;0,AE40=0))</formula1>
    </dataValidation>
    <dataValidation errorStyle="warning" type="custom" showInputMessage="1" promptTitle="Cell 37" prompt="Enter the number of children in Relative Home/NREFM Home placements without federal participation.  " errorTitle="Validation Error" error="ERROR:  Cell must be a number greater than or equal to zero." sqref="Y41">
      <formula1>AND(ISNUMBER(Y41),Y41&gt;=0)</formula1>
    </dataValidation>
    <dataValidation errorStyle="warning" type="custom" showInputMessage="1" promptTitle="Cell 38" prompt="Enter the number of children in Relative Home/NREFM Home placements with federal participation.  " errorTitle="Validation Error" error="ERROR:  Cell must be a number greater than or equal to zero." sqref="AA41">
      <formula1>AND(ISNUMBER(AA41),IF(AA41=0,AC41=0,AA41&gt;=0))</formula1>
    </dataValidation>
    <dataValidation errorStyle="warning" type="custom" showInputMessage="1" promptTitle="Cell 39" prompt="Enter the federal share of aid issued to or on behalf of children in Relative Home/NREFM Home placements with federal participation. No decimal numbers." errorTitle="Validation Error" error="ERROR:  Cell must be a number greater than or equal to zero." sqref="AC41">
      <formula1>AND(ISNUMBER(AC41),AC41&gt;=0)</formula1>
    </dataValidation>
    <dataValidation errorStyle="warning" type="custom" showInputMessage="1" promptTitle="Cell 40" prompt="Enter the net issuances for Relative Home/NREFM Home placements. No decimal numbers." errorTitle="Validation Error" error="ERROR:  Cell must be a number greater than or equal to zero." sqref="AE41">
      <formula1>AND(ISNUMBER(AE41),AE41&gt;=AC41,IF(SUM(Y41,AA41)&lt;&gt;0,AE41&lt;&gt;0,AE41=0))</formula1>
    </dataValidation>
    <dataValidation errorStyle="warning" type="custom" showInputMessage="1" promptTitle="Cell 41" prompt="Enter the number of children in Relative Homes/NREFM Homes under the ISFC rate without federal participation.  " errorTitle="Validation Error" error="ERROR:  Cell must be a number greater than or equal to zero." sqref="Y42">
      <formula1>AND(ISNUMBER(Y42),Y42&gt;=0)</formula1>
    </dataValidation>
    <dataValidation errorStyle="warning" type="custom" showInputMessage="1" promptTitle="Cell 42" prompt="Enter the number of children in Relative Homes/NREFM Homes under the ISFC rate with federal participation.  " errorTitle="Validation Error" error="ERROR:  Cell must be a number greater than or equal to zero." sqref="AA42">
      <formula1>AND(ISNUMBER(AA42),IF(AA42=0,AC42=0,AA42&gt;=0))</formula1>
    </dataValidation>
    <dataValidation errorStyle="warning" type="custom" showInputMessage="1" promptTitle="Cell 43" prompt="Enter the federal share of aid issued to or on behalf of children in Relative Homes/NREFM Homes under the ISFC rate with federal participation. No decimal numbers." errorTitle="Validation Error" error="ERROR:  Cell must be a number greater than or equal to zero." sqref="AC42">
      <formula1>AND(ISNUMBER(AC42),AC42&gt;=0)</formula1>
    </dataValidation>
    <dataValidation errorStyle="warning" type="custom" showInputMessage="1" promptTitle="Cell 44" prompt="Enter the net issuances for Relative Homes/NREFM Home placements under the ISFC rate. No decimal numbers." errorTitle="Validation Error" error="ERROR:  Cell must be a number greater than or equal to zero." sqref="AE42">
      <formula1>AND(ISNUMBER(AE42),AE42&gt;=AC42,IF(SUM(Y42,AA42)&lt;&gt;0,AE42&lt;&gt;0,AE42=0))</formula1>
    </dataValidation>
    <dataValidation errorStyle="warning" type="custom" showInputMessage="1" promptTitle="Cell 45" prompt="Enter the number of children in Foster Family Agency placements without federal participation.  " errorTitle="Validation Error" error="ERROR:  Cell must be a number greater than or equal to zero." sqref="Y43">
      <formula1>AND(ISNUMBER(Y43),Y43&gt;=0)</formula1>
    </dataValidation>
    <dataValidation errorStyle="warning" type="custom" showInputMessage="1" promptTitle="Cell 46" prompt="Enter the number of children in Foster Family Agency placements with federal participation." errorTitle="Validation Error" error="ERROR:  Cell must be a number greater than or equal to zero." sqref="AA43">
      <formula1>AND(ISNUMBER(AA43),IF(AA43=0,AC43=0,AA43&gt;=0))</formula1>
    </dataValidation>
    <dataValidation errorStyle="warning" type="custom" showInputMessage="1" promptTitle="Cell 47" prompt="Enter the federal share of aid issued to or on behalf of children in Foster Family Agency placements with federal participation. No decimal numbers." errorTitle="Validation Error" error="ERROR:  Cell must be a number greater than or equal to zero." sqref="AC43">
      <formula1>AND(ISNUMBER(AC43),AC43&gt;=0)</formula1>
    </dataValidation>
    <dataValidation errorStyle="warning" type="custom" showInputMessage="1" promptTitle="Cell 48" prompt="Enter the net issuances for Foster Family Agency placements. No decimal numbers." errorTitle="Validation Error" error="ERROR:  Cell must be a number greater than or equal to zero." sqref="AE43">
      <formula1>AND(ISNUMBER(AE43),AE43&gt;=AC43,IF(SUM(Y43,AA43)&lt;&gt;0,AE43&lt;&gt;0,AE43=0))</formula1>
    </dataValidation>
    <dataValidation errorStyle="warning" type="custom" showInputMessage="1" promptTitle="Cell 49" prompt="Enter the number of children in Foster Family Agency placements under the ISFC rate without federal participation.  " errorTitle="Validation Error" error="ERROR:  Cell must be a number greater than or equal to zero." sqref="Y44">
      <formula1>AND(ISNUMBER(Y44),Y44&gt;=0)</formula1>
    </dataValidation>
    <dataValidation errorStyle="warning" type="custom" showInputMessage="1" promptTitle="Cell 50" prompt="Enter the number of children in Foster Family Agency placements under the ISFC rate with federal participation.  " errorTitle="Validation Error" error="ERROR:  Cell must be a number greater than or equal to zero." sqref="AA44">
      <formula1>AND(ISNUMBER(AA44),IF(AA44=0,AC44=0,AA44&gt;=0))</formula1>
    </dataValidation>
    <dataValidation errorStyle="warning" type="custom" showInputMessage="1" promptTitle="Cell 51" prompt="Enter the federal share of aid issued to or on behalf of children in Foster Family Agency placements under the ISFC rate with federal participation. No decimal numbers." errorTitle="Validation Error" error="ERROR:  Cell must be a number greater than or equal to zero." sqref="AC44">
      <formula1>AND(ISNUMBER(AC44),AC44&gt;=0)</formula1>
    </dataValidation>
    <dataValidation errorStyle="warning" type="custom" showInputMessage="1" promptTitle="Cell 52" prompt="Enter the net issuances for Foster Family Agency placements under the ISFC rate. No decimal numbers." errorTitle="Validation Error" error="ERROR:  Cell must be a number greater than or equal to zero." sqref="AE44">
      <formula1>AND(ISNUMBER(AE44),AE44&gt;=AC44,IF(SUM(Y44,AA44)&lt;&gt;0,AE44&lt;&gt;0,AE44=0))</formula1>
    </dataValidation>
    <dataValidation errorStyle="warning" type="custom" showInputMessage="1" promptTitle="Cell 53" prompt="Enter the number of children in Group Home placements without federal participation.  " errorTitle="Validation Error" error="ERROR:  Cell must be a number greater than or equal to zero." sqref="Y45">
      <formula1>AND(ISNUMBER(Y45),Y45&gt;=0)</formula1>
    </dataValidation>
    <dataValidation errorStyle="warning" type="custom" showInputMessage="1" promptTitle="Cell 54" prompt="Enter the number of children in Group Home placements with federal participation" errorTitle="Validation Error" error="ERROR:  Cell must be a number greater than or equal to zero." sqref="AA45">
      <formula1>AND(ISNUMBER(AA45),IF(AA45=0,AC45=0,AA45&gt;=0))</formula1>
    </dataValidation>
    <dataValidation errorStyle="warning" type="custom" showInputMessage="1" promptTitle="Cell 55" prompt="Enter the federal share of aid issued to or on behalf of children in Group Home placements with federal participation. No decimal numbers." errorTitle="Validation Error" error="ERROR:  Cell must be a number greater than or equal to zero." sqref="AC45">
      <formula1>AND(ISNUMBER(AC45),AC45&gt;=0)</formula1>
    </dataValidation>
    <dataValidation errorStyle="warning" type="custom" showInputMessage="1" promptTitle="Cell 56" prompt="Enter the net issuances for Group Home placements. No decimal numbers." errorTitle="Validation Error" error="ERROR:  Cell must be a number greater than or equal to zero." sqref="AE45">
      <formula1>AND(ISNUMBER(AE45),AE45&gt;=AC45,IF(SUM(Y45,AA45)&lt;&gt;0,AE45&lt;&gt;0,AE45=0))</formula1>
    </dataValidation>
    <dataValidation errorStyle="warning" type="custom" showInputMessage="1" promptTitle="Cell 57" prompt="Enter the number of children in Short-Term Residential Therapeutic Program placements without federal participation.  " errorTitle="Validation Error" error="ERROR:  Cell must be a number greater than or equal to zero." sqref="Y46">
      <formula1>AND(ISNUMBER(Y46),Y46&gt;=0)</formula1>
    </dataValidation>
    <dataValidation allowBlank="1" showInputMessage="1" promptTitle="Item 1b Adjustment Explanation" prompt="Use this box to explain the reason for the Item 1b adjustments.&#10;" sqref="K49:AE49"/>
    <dataValidation allowBlank="1" showInputMessage="1" promptTitle="General Comments" prompt="Use this box to:&#10;• Explain any major fluctuations in data.&#10;• Provide any comments the county determines necessary, including major changes in procedures, programming or staffing that have affected the data. &#10;" sqref="K51:AE51"/>
    <dataValidation type="custom" showInputMessage="1" promptTitle="Revised Report Explanation" prompt="Use this box to explain the reasons a revised report is being submitted.  If this is a revised report, this box must be completed.  If the report is an Initial report (the first report submitted for the report month) this box must remain blank." sqref="K53">
      <formula1>OR(AND($O$11="Initial",ISBLANK($K$53)),AND($O$11="Revised",ISTEXT($K$53)))</formula1>
    </dataValidation>
    <dataValidation type="custom" showInputMessage="1" promptTitle="Contact Person" prompt="Enter full name of county contact" sqref="K55">
      <formula1>ISTEXT(K55)</formula1>
    </dataValidation>
    <dataValidation type="custom" showInputMessage="1" prompt="Enter Classification of county contact" sqref="K57">
      <formula1>ISTEXT(K57)</formula1>
    </dataValidation>
    <dataValidation type="textLength" showInputMessage="1" promptTitle="Enter Telephone Number" prompt="Please enter a telephone number between 10 and 14 characters in length; symbols and spaces included.  &#10;Example:  (999) 999-9999." errorTitle="Validation Error" error="ERROR:  Please enter a telephone number between 10 and 14 characters; symbols and spaces included.&#10;Example:  (999) 999-9999." sqref="Q55">
      <formula1>10</formula1>
      <formula2>14</formula2>
    </dataValidation>
    <dataValidation type="custom" showInputMessage="1" prompt="Enter E-Mail address of county contact" sqref="Q57">
      <formula1>ISTEXT(Q57)</formula1>
    </dataValidation>
    <dataValidation allowBlank="1" showInputMessage="1" promptTitle="Extension" prompt="Enter county contact's phone extension (if applicable)" errorTitle="Validation Error" error="ERROR:  Please enter a fax number between 10 and 14 characters; symbols and spaces included.&#10;Example:  (999) 999-9999." sqref="Y55:AB55"/>
    <dataValidation type="custom" showInputMessage="1" showErrorMessage="1" sqref="K10">
      <formula1>$K$11&lt;&gt;"Select County"</formula1>
    </dataValidation>
    <dataValidation sqref="K52:AE52"/>
    <dataValidation type="custom" allowBlank="1" showInputMessage="1" showErrorMessage="1" sqref="AD13:AD15 N19 P19 R19 T19 V19 X19 Z19 AB19 AD19:AD34 AD36 X39:X46 Z39:Z46 AB39:AB46 AD39:AD46">
      <formula1>AX13=TRUE</formula1>
    </dataValidation>
  </dataValidations>
  <hyperlinks>
    <hyperlink ref="BB1" location="Validations!A1" display="Validations!A1"/>
  </hyperlinks>
  <printOptions horizontalCentered="1"/>
  <pageMargins left="0.25" right="0.25" top="1" bottom="1" header="0.5" footer="0.5"/>
  <pageSetup horizontalDpi="600" verticalDpi="600" orientation="portrait" scale="70" r:id="rId2"/>
  <headerFooter alignWithMargins="0">
    <oddHeader>&amp;L&amp;"Arial,Regular"&amp;11STATE OF CALIFORNIA
HEALTH AND HUMAN SERVICES AGENCY&amp;R&amp;"Arial,Regular"&amp;11CALIFORNIA DEPARTMENT OF SOCIAL SERVICES
DATA SYSTEMS AND SURVEY DESIGN BUREAU</oddHeader>
    <oddFooter>&amp;L&amp;"Arial,Regular"&amp;11CA 237 FC (12/17)
Electronic Form Updated 5/29/18&amp;C&amp;"Arial,Regular"&amp;8Page &amp;P of &amp;N</oddFooter>
  </headerFooter>
  <rowBreaks count="1" manualBreakCount="1">
    <brk id="46" min="10" max="30" man="1"/>
  </rowBreaks>
  <drawing r:id="rId1"/>
</worksheet>
</file>

<file path=xl/worksheets/sheet2.xml><?xml version="1.0" encoding="utf-8"?>
<worksheet xmlns="http://schemas.openxmlformats.org/spreadsheetml/2006/main" xmlns:r="http://schemas.openxmlformats.org/officeDocument/2006/relationships">
  <sheetPr codeName="Sheet5"/>
  <dimension ref="A1:BV115"/>
  <sheetViews>
    <sheetView showGridLines="0" zoomScalePageLayoutView="0" workbookViewId="0" topLeftCell="A1">
      <pane xSplit="1" topLeftCell="BE1" activePane="topRight" state="frozen"/>
      <selection pane="topLeft" activeCell="A1" sqref="A1"/>
      <selection pane="topRight" activeCell="A6" sqref="A6"/>
    </sheetView>
  </sheetViews>
  <sheetFormatPr defaultColWidth="9.00390625" defaultRowHeight="12.75"/>
  <cols>
    <col min="1" max="1" width="18.625" style="0" customWidth="1"/>
    <col min="2" max="67" width="10.00390625" style="0" customWidth="1"/>
    <col min="68" max="68" width="10.75390625" style="0" customWidth="1"/>
    <col min="69" max="69" width="12.125" style="0" customWidth="1"/>
    <col min="70" max="75" width="10.00390625" style="0" customWidth="1"/>
  </cols>
  <sheetData>
    <row r="1" spans="1:74" ht="47.2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row>
    <row r="2" spans="1:74" ht="20.25" customHeight="1" thickBo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row>
    <row r="3" spans="1:74" s="103" customFormat="1" ht="23.25" customHeight="1" thickBot="1">
      <c r="A3" s="146"/>
      <c r="B3" s="370" t="s">
        <v>19</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2"/>
      <c r="AC3" s="373" t="s">
        <v>20</v>
      </c>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5"/>
      <c r="BJ3" s="152"/>
      <c r="BK3" s="116"/>
      <c r="BL3" s="116"/>
      <c r="BM3" s="116"/>
      <c r="BN3" s="116"/>
      <c r="BO3" s="377"/>
      <c r="BP3" s="378"/>
      <c r="BQ3" s="378"/>
      <c r="BR3" s="378"/>
      <c r="BS3" s="102"/>
      <c r="BT3" s="102"/>
      <c r="BU3" s="102"/>
      <c r="BV3" s="102"/>
    </row>
    <row r="4" spans="1:74" ht="33.75" thickBot="1">
      <c r="A4" s="146" t="s">
        <v>160</v>
      </c>
      <c r="B4" s="147">
        <v>1</v>
      </c>
      <c r="C4" s="148" t="s">
        <v>91</v>
      </c>
      <c r="D4" s="148" t="s">
        <v>92</v>
      </c>
      <c r="E4" s="149" t="s">
        <v>210</v>
      </c>
      <c r="F4" s="149" t="s">
        <v>211</v>
      </c>
      <c r="G4" s="149" t="s">
        <v>212</v>
      </c>
      <c r="H4" s="149" t="s">
        <v>213</v>
      </c>
      <c r="I4" s="149" t="s">
        <v>214</v>
      </c>
      <c r="J4" s="149" t="s">
        <v>215</v>
      </c>
      <c r="K4" s="149" t="s">
        <v>216</v>
      </c>
      <c r="L4" s="149" t="s">
        <v>217</v>
      </c>
      <c r="M4" s="150">
        <v>2</v>
      </c>
      <c r="N4" s="148" t="s">
        <v>93</v>
      </c>
      <c r="O4" s="148" t="s">
        <v>94</v>
      </c>
      <c r="P4" s="148" t="s">
        <v>95</v>
      </c>
      <c r="Q4" s="150" t="s">
        <v>96</v>
      </c>
      <c r="R4" s="150" t="s">
        <v>97</v>
      </c>
      <c r="S4" s="150" t="s">
        <v>197</v>
      </c>
      <c r="T4" s="150">
        <v>3</v>
      </c>
      <c r="U4" s="150" t="s">
        <v>98</v>
      </c>
      <c r="V4" s="150" t="s">
        <v>99</v>
      </c>
      <c r="W4" s="150">
        <v>4</v>
      </c>
      <c r="X4" s="150" t="s">
        <v>100</v>
      </c>
      <c r="Y4" s="148" t="s">
        <v>101</v>
      </c>
      <c r="Z4" s="150" t="s">
        <v>102</v>
      </c>
      <c r="AA4" s="150" t="s">
        <v>198</v>
      </c>
      <c r="AB4" s="150">
        <v>5</v>
      </c>
      <c r="AC4" s="150">
        <v>6</v>
      </c>
      <c r="AD4" s="150" t="s">
        <v>104</v>
      </c>
      <c r="AE4" s="150" t="s">
        <v>104</v>
      </c>
      <c r="AF4" s="150" t="s">
        <v>104</v>
      </c>
      <c r="AG4" s="150" t="s">
        <v>104</v>
      </c>
      <c r="AH4" s="150" t="s">
        <v>105</v>
      </c>
      <c r="AI4" s="150" t="s">
        <v>105</v>
      </c>
      <c r="AJ4" s="150" t="s">
        <v>105</v>
      </c>
      <c r="AK4" s="150" t="s">
        <v>105</v>
      </c>
      <c r="AL4" s="150" t="s">
        <v>106</v>
      </c>
      <c r="AM4" s="150" t="s">
        <v>106</v>
      </c>
      <c r="AN4" s="150" t="s">
        <v>106</v>
      </c>
      <c r="AO4" s="150" t="s">
        <v>106</v>
      </c>
      <c r="AP4" s="150" t="s">
        <v>200</v>
      </c>
      <c r="AQ4" s="150" t="s">
        <v>200</v>
      </c>
      <c r="AR4" s="150" t="s">
        <v>200</v>
      </c>
      <c r="AS4" s="150" t="s">
        <v>200</v>
      </c>
      <c r="AT4" s="150" t="s">
        <v>201</v>
      </c>
      <c r="AU4" s="150" t="s">
        <v>201</v>
      </c>
      <c r="AV4" s="150" t="s">
        <v>201</v>
      </c>
      <c r="AW4" s="150" t="s">
        <v>201</v>
      </c>
      <c r="AX4" s="150" t="s">
        <v>202</v>
      </c>
      <c r="AY4" s="150" t="s">
        <v>202</v>
      </c>
      <c r="AZ4" s="150" t="s">
        <v>202</v>
      </c>
      <c r="BA4" s="150" t="s">
        <v>202</v>
      </c>
      <c r="BB4" s="150" t="s">
        <v>203</v>
      </c>
      <c r="BC4" s="150" t="s">
        <v>203</v>
      </c>
      <c r="BD4" s="150" t="s">
        <v>203</v>
      </c>
      <c r="BE4" s="150" t="s">
        <v>203</v>
      </c>
      <c r="BF4" s="150" t="s">
        <v>249</v>
      </c>
      <c r="BG4" s="150" t="s">
        <v>249</v>
      </c>
      <c r="BH4" s="150" t="s">
        <v>249</v>
      </c>
      <c r="BI4" s="151" t="s">
        <v>249</v>
      </c>
      <c r="BJ4" s="117"/>
      <c r="BK4" s="117"/>
      <c r="BL4" s="117"/>
      <c r="BM4" s="117"/>
      <c r="BN4" s="117"/>
      <c r="BO4" s="376"/>
      <c r="BP4" s="376"/>
      <c r="BQ4" s="376"/>
      <c r="BR4" s="40"/>
      <c r="BS4" s="42"/>
      <c r="BT4" s="42"/>
      <c r="BU4" s="42"/>
      <c r="BV4" s="42"/>
    </row>
    <row r="5" spans="1:74" ht="123.75" customHeight="1">
      <c r="A5" s="104" t="s">
        <v>161</v>
      </c>
      <c r="B5" s="143" t="s">
        <v>107</v>
      </c>
      <c r="C5" s="143" t="s">
        <v>108</v>
      </c>
      <c r="D5" s="143" t="s">
        <v>109</v>
      </c>
      <c r="E5" s="143" t="s">
        <v>170</v>
      </c>
      <c r="F5" s="143" t="s">
        <v>221</v>
      </c>
      <c r="G5" s="143" t="s">
        <v>222</v>
      </c>
      <c r="H5" s="143" t="s">
        <v>223</v>
      </c>
      <c r="I5" s="143" t="s">
        <v>171</v>
      </c>
      <c r="J5" s="143" t="s">
        <v>224</v>
      </c>
      <c r="K5" s="143" t="s">
        <v>172</v>
      </c>
      <c r="L5" s="143" t="s">
        <v>173</v>
      </c>
      <c r="M5" s="143" t="s">
        <v>110</v>
      </c>
      <c r="N5" s="143" t="s">
        <v>193</v>
      </c>
      <c r="O5" s="143" t="s">
        <v>10</v>
      </c>
      <c r="P5" s="143" t="s">
        <v>111</v>
      </c>
      <c r="Q5" s="143" t="s">
        <v>112</v>
      </c>
      <c r="R5" s="143" t="s">
        <v>226</v>
      </c>
      <c r="S5" s="143" t="s">
        <v>113</v>
      </c>
      <c r="T5" s="143" t="s">
        <v>190</v>
      </c>
      <c r="U5" s="143" t="s">
        <v>194</v>
      </c>
      <c r="V5" s="143" t="s">
        <v>114</v>
      </c>
      <c r="W5" s="143" t="s">
        <v>195</v>
      </c>
      <c r="X5" s="143" t="s">
        <v>191</v>
      </c>
      <c r="Y5" s="143" t="s">
        <v>196</v>
      </c>
      <c r="Z5" s="143" t="s">
        <v>227</v>
      </c>
      <c r="AA5" s="143" t="s">
        <v>115</v>
      </c>
      <c r="AB5" s="143" t="s">
        <v>192</v>
      </c>
      <c r="AC5" s="143" t="s">
        <v>199</v>
      </c>
      <c r="AD5" s="143" t="s">
        <v>228</v>
      </c>
      <c r="AE5" s="143" t="s">
        <v>229</v>
      </c>
      <c r="AF5" s="143" t="s">
        <v>230</v>
      </c>
      <c r="AG5" s="143" t="s">
        <v>231</v>
      </c>
      <c r="AH5" s="143" t="s">
        <v>232</v>
      </c>
      <c r="AI5" s="143" t="s">
        <v>233</v>
      </c>
      <c r="AJ5" s="143" t="s">
        <v>234</v>
      </c>
      <c r="AK5" s="143" t="s">
        <v>235</v>
      </c>
      <c r="AL5" s="143" t="s">
        <v>236</v>
      </c>
      <c r="AM5" s="143" t="s">
        <v>237</v>
      </c>
      <c r="AN5" s="143" t="s">
        <v>238</v>
      </c>
      <c r="AO5" s="143" t="s">
        <v>239</v>
      </c>
      <c r="AP5" s="143" t="s">
        <v>240</v>
      </c>
      <c r="AQ5" s="143" t="s">
        <v>241</v>
      </c>
      <c r="AR5" s="143" t="s">
        <v>242</v>
      </c>
      <c r="AS5" s="143" t="s">
        <v>243</v>
      </c>
      <c r="AT5" s="143" t="s">
        <v>244</v>
      </c>
      <c r="AU5" s="143" t="s">
        <v>245</v>
      </c>
      <c r="AV5" s="143" t="s">
        <v>246</v>
      </c>
      <c r="AW5" s="143" t="s">
        <v>247</v>
      </c>
      <c r="AX5" s="143" t="s">
        <v>248</v>
      </c>
      <c r="AY5" s="143" t="s">
        <v>250</v>
      </c>
      <c r="AZ5" s="143" t="s">
        <v>251</v>
      </c>
      <c r="BA5" s="143" t="s">
        <v>252</v>
      </c>
      <c r="BB5" s="143" t="s">
        <v>253</v>
      </c>
      <c r="BC5" s="143" t="s">
        <v>254</v>
      </c>
      <c r="BD5" s="143" t="s">
        <v>255</v>
      </c>
      <c r="BE5" s="143" t="s">
        <v>256</v>
      </c>
      <c r="BF5" s="143" t="s">
        <v>257</v>
      </c>
      <c r="BG5" s="143" t="s">
        <v>258</v>
      </c>
      <c r="BH5" s="143" t="s">
        <v>259</v>
      </c>
      <c r="BI5" s="143" t="s">
        <v>260</v>
      </c>
      <c r="BJ5" s="128" t="s">
        <v>116</v>
      </c>
      <c r="BK5" s="129" t="s">
        <v>3</v>
      </c>
      <c r="BL5" s="128" t="s">
        <v>1</v>
      </c>
      <c r="BM5" s="128" t="s">
        <v>117</v>
      </c>
      <c r="BN5" s="130" t="s">
        <v>139</v>
      </c>
      <c r="BO5" s="128" t="s">
        <v>4</v>
      </c>
      <c r="BP5" s="131" t="s">
        <v>11</v>
      </c>
      <c r="BQ5" s="131" t="s">
        <v>12</v>
      </c>
      <c r="BR5" s="132" t="s">
        <v>13</v>
      </c>
      <c r="BS5" s="131" t="s">
        <v>206</v>
      </c>
      <c r="BT5" s="131" t="s">
        <v>208</v>
      </c>
      <c r="BU5" s="131" t="s">
        <v>207</v>
      </c>
      <c r="BV5" s="131" t="s">
        <v>159</v>
      </c>
    </row>
    <row r="6" spans="1:74" s="39" customFormat="1" ht="12.75">
      <c r="A6" s="120" t="s">
        <v>162</v>
      </c>
      <c r="B6" s="50">
        <v>1</v>
      </c>
      <c r="C6" s="50">
        <f>B6+1</f>
        <v>2</v>
      </c>
      <c r="D6" s="145">
        <f aca="true" t="shared" si="0" ref="D6:BI6">C6+1</f>
        <v>3</v>
      </c>
      <c r="E6" s="50">
        <f t="shared" si="0"/>
        <v>4</v>
      </c>
      <c r="F6" s="50">
        <f t="shared" si="0"/>
        <v>5</v>
      </c>
      <c r="G6" s="50">
        <f t="shared" si="0"/>
        <v>6</v>
      </c>
      <c r="H6" s="50">
        <f t="shared" si="0"/>
        <v>7</v>
      </c>
      <c r="I6" s="50">
        <f t="shared" si="0"/>
        <v>8</v>
      </c>
      <c r="J6" s="50">
        <f t="shared" si="0"/>
        <v>9</v>
      </c>
      <c r="K6" s="50">
        <f t="shared" si="0"/>
        <v>10</v>
      </c>
      <c r="L6" s="50">
        <f t="shared" si="0"/>
        <v>11</v>
      </c>
      <c r="M6" s="145">
        <f t="shared" si="0"/>
        <v>12</v>
      </c>
      <c r="N6" s="50">
        <f t="shared" si="0"/>
        <v>13</v>
      </c>
      <c r="O6" s="50">
        <f t="shared" si="0"/>
        <v>14</v>
      </c>
      <c r="P6" s="50">
        <f t="shared" si="0"/>
        <v>15</v>
      </c>
      <c r="Q6" s="50">
        <f t="shared" si="0"/>
        <v>16</v>
      </c>
      <c r="R6" s="50">
        <f t="shared" si="0"/>
        <v>17</v>
      </c>
      <c r="S6" s="50">
        <f t="shared" si="0"/>
        <v>18</v>
      </c>
      <c r="T6" s="145">
        <f t="shared" si="0"/>
        <v>19</v>
      </c>
      <c r="U6" s="50">
        <f t="shared" si="0"/>
        <v>20</v>
      </c>
      <c r="V6" s="50">
        <f t="shared" si="0"/>
        <v>21</v>
      </c>
      <c r="W6" s="145">
        <f t="shared" si="0"/>
        <v>22</v>
      </c>
      <c r="X6" s="50">
        <f t="shared" si="0"/>
        <v>23</v>
      </c>
      <c r="Y6" s="50">
        <f t="shared" si="0"/>
        <v>24</v>
      </c>
      <c r="Z6" s="50">
        <f t="shared" si="0"/>
        <v>25</v>
      </c>
      <c r="AA6" s="50">
        <f t="shared" si="0"/>
        <v>26</v>
      </c>
      <c r="AB6" s="145">
        <f t="shared" si="0"/>
        <v>27</v>
      </c>
      <c r="AC6" s="145">
        <f t="shared" si="0"/>
        <v>28</v>
      </c>
      <c r="AD6" s="50">
        <f t="shared" si="0"/>
        <v>29</v>
      </c>
      <c r="AE6" s="50">
        <f t="shared" si="0"/>
        <v>30</v>
      </c>
      <c r="AF6" s="50">
        <f t="shared" si="0"/>
        <v>31</v>
      </c>
      <c r="AG6" s="50">
        <f t="shared" si="0"/>
        <v>32</v>
      </c>
      <c r="AH6" s="50">
        <f t="shared" si="0"/>
        <v>33</v>
      </c>
      <c r="AI6" s="50">
        <f t="shared" si="0"/>
        <v>34</v>
      </c>
      <c r="AJ6" s="50">
        <f t="shared" si="0"/>
        <v>35</v>
      </c>
      <c r="AK6" s="50">
        <f t="shared" si="0"/>
        <v>36</v>
      </c>
      <c r="AL6" s="50">
        <f t="shared" si="0"/>
        <v>37</v>
      </c>
      <c r="AM6" s="50">
        <f t="shared" si="0"/>
        <v>38</v>
      </c>
      <c r="AN6" s="50">
        <f t="shared" si="0"/>
        <v>39</v>
      </c>
      <c r="AO6" s="50">
        <f t="shared" si="0"/>
        <v>40</v>
      </c>
      <c r="AP6" s="50">
        <f t="shared" si="0"/>
        <v>41</v>
      </c>
      <c r="AQ6" s="50">
        <f t="shared" si="0"/>
        <v>42</v>
      </c>
      <c r="AR6" s="50">
        <f t="shared" si="0"/>
        <v>43</v>
      </c>
      <c r="AS6" s="50">
        <f t="shared" si="0"/>
        <v>44</v>
      </c>
      <c r="AT6" s="50">
        <f t="shared" si="0"/>
        <v>45</v>
      </c>
      <c r="AU6" s="50">
        <f t="shared" si="0"/>
        <v>46</v>
      </c>
      <c r="AV6" s="50">
        <f t="shared" si="0"/>
        <v>47</v>
      </c>
      <c r="AW6" s="50">
        <f t="shared" si="0"/>
        <v>48</v>
      </c>
      <c r="AX6" s="50">
        <f t="shared" si="0"/>
        <v>49</v>
      </c>
      <c r="AY6" s="50">
        <f t="shared" si="0"/>
        <v>50</v>
      </c>
      <c r="AZ6" s="50">
        <f t="shared" si="0"/>
        <v>51</v>
      </c>
      <c r="BA6" s="50">
        <f t="shared" si="0"/>
        <v>52</v>
      </c>
      <c r="BB6" s="50">
        <f t="shared" si="0"/>
        <v>53</v>
      </c>
      <c r="BC6" s="50">
        <f t="shared" si="0"/>
        <v>54</v>
      </c>
      <c r="BD6" s="50">
        <f t="shared" si="0"/>
        <v>55</v>
      </c>
      <c r="BE6" s="50">
        <f t="shared" si="0"/>
        <v>56</v>
      </c>
      <c r="BF6" s="50">
        <f t="shared" si="0"/>
        <v>57</v>
      </c>
      <c r="BG6" s="50">
        <f t="shared" si="0"/>
        <v>58</v>
      </c>
      <c r="BH6" s="144">
        <f t="shared" si="0"/>
        <v>59</v>
      </c>
      <c r="BI6" s="144">
        <f t="shared" si="0"/>
        <v>60</v>
      </c>
      <c r="BJ6" s="142"/>
      <c r="BK6" s="142"/>
      <c r="BL6" s="142"/>
      <c r="BM6" s="142"/>
      <c r="BN6" s="142"/>
      <c r="BO6" s="142"/>
      <c r="BP6" s="142"/>
      <c r="BQ6" s="142"/>
      <c r="BR6" s="142"/>
      <c r="BS6" s="142"/>
      <c r="BT6" s="142"/>
      <c r="BU6" s="142"/>
      <c r="BV6" s="142"/>
    </row>
    <row r="7" spans="1:74" s="121" customFormat="1" ht="45.75" customHeight="1">
      <c r="A7" s="106" t="str">
        <f>MID('Report Form'!$K11,4,15)</f>
        <v>ect County</v>
      </c>
      <c r="B7" s="106" t="str">
        <f>IF('Report Form'!$AE$13="","BLANK",'Report Form'!$AE$13)</f>
        <v>BLANK</v>
      </c>
      <c r="C7" s="106" t="str">
        <f>IF('Report Form'!$AE$14="","BLANK",'Report Form'!$AE$14)</f>
        <v>BLANK</v>
      </c>
      <c r="D7" s="106">
        <f>IF('Report Form'!$AE$15="","BLANK",'Report Form'!$AE$15)</f>
        <v>0</v>
      </c>
      <c r="E7" s="106" t="str">
        <f>IF('Report Form'!$O$19="","BLANK",'Report Form'!$O$19)</f>
        <v>BLANK</v>
      </c>
      <c r="F7" s="106" t="str">
        <f>IF('Report Form'!$Q$19="","BLANK",'Report Form'!$Q$19)</f>
        <v>BLANK</v>
      </c>
      <c r="G7" s="106" t="str">
        <f>IF('Report Form'!$S$19="","BLANK",'Report Form'!$S$19)</f>
        <v>BLANK</v>
      </c>
      <c r="H7" s="106" t="str">
        <f>IF('Report Form'!$U$19="","BLANK",'Report Form'!$U$19)</f>
        <v>BLANK</v>
      </c>
      <c r="I7" s="106" t="str">
        <f>IF('Report Form'!$W$19="","BLANK",'Report Form'!$W$19)</f>
        <v>BLANK</v>
      </c>
      <c r="J7" s="106" t="str">
        <f>IF('Report Form'!$Y$19="","BLANK",'Report Form'!$Y$19)</f>
        <v>BLANK</v>
      </c>
      <c r="K7" s="106" t="str">
        <f>IF('Report Form'!$AA$19="","BLANK",'Report Form'!$AA$19)</f>
        <v>BLANK</v>
      </c>
      <c r="L7" s="106" t="str">
        <f>IF('Report Form'!$AC$19="","BLANK",'Report Form'!$AC$19)</f>
        <v>BLANK</v>
      </c>
      <c r="M7" s="106">
        <f>IF('Report Form'!$AE$19="","BLANK",'Report Form'!$AE$19)</f>
        <v>0</v>
      </c>
      <c r="N7" s="106" t="str">
        <f>IF('Report Form'!$AE$20="","BLANK",'Report Form'!$AE$20)</f>
        <v>BLANK</v>
      </c>
      <c r="O7" s="106" t="str">
        <f>IF('Report Form'!$AE$21="","BLANK",'Report Form'!$AE$21)</f>
        <v>BLANK</v>
      </c>
      <c r="P7" s="106" t="str">
        <f>IF('Report Form'!$AE$22="","BLANK",'Report Form'!$AE$22)</f>
        <v>BLANK</v>
      </c>
      <c r="Q7" s="106" t="str">
        <f>IF('Report Form'!$AE$23="","BLANK",'Report Form'!$AE$23)</f>
        <v>BLANK</v>
      </c>
      <c r="R7" s="106" t="str">
        <f>IF('Report Form'!$AE$24="","BLANK",'Report Form'!$AE$24)</f>
        <v>BLANK</v>
      </c>
      <c r="S7" s="106" t="str">
        <f>IF('Report Form'!$AE$25="","BLANK",'Report Form'!$AE$25)</f>
        <v>BLANK</v>
      </c>
      <c r="T7" s="106">
        <f>IF('Report Form'!$AE$26="","BLANK",'Report Form'!$AE$26)</f>
        <v>0</v>
      </c>
      <c r="U7" s="106" t="str">
        <f>IF('Report Form'!$AE$27="","BLANK",'Report Form'!$AE$27)</f>
        <v>BLANK</v>
      </c>
      <c r="V7" s="106" t="str">
        <f>IF('Report Form'!$AE$28="","BLANK",'Report Form'!$AE$28)</f>
        <v>BLANK</v>
      </c>
      <c r="W7" s="106">
        <f>IF('Report Form'!$AE$29="","BLANK",'Report Form'!$AE$29)</f>
        <v>0</v>
      </c>
      <c r="X7" s="106" t="str">
        <f>IF('Report Form'!$AE$30="","BLANK",'Report Form'!$AE$30)</f>
        <v>BLANK</v>
      </c>
      <c r="Y7" s="106" t="str">
        <f>IF('Report Form'!$AE$31="","BLANK",'Report Form'!$AE$31)</f>
        <v>BLANK</v>
      </c>
      <c r="Z7" s="106" t="str">
        <f>IF('Report Form'!$AE$32="","BLANK",'Report Form'!$AE$32)</f>
        <v>BLANK</v>
      </c>
      <c r="AA7" s="106" t="str">
        <f>IF('Report Form'!$AE$33="","BLANK",'Report Form'!$AE$33)</f>
        <v>BLANK</v>
      </c>
      <c r="AB7" s="106">
        <f>IF('Report Form'!$AE$34="","BLANK",'Report Form'!$AE$34)</f>
        <v>0</v>
      </c>
      <c r="AC7" s="106">
        <f>IF('Report Form'!$AE$36="","BLANK",'Report Form'!$AE$36)</f>
        <v>0</v>
      </c>
      <c r="AD7" s="106" t="str">
        <f>IF('Report Form'!$Y$39="","BLANK",'Report Form'!$Y$39)</f>
        <v>BLANK</v>
      </c>
      <c r="AE7" s="106" t="str">
        <f>IF('Report Form'!$AA$39="","BLANK",'Report Form'!$AA$39)</f>
        <v>BLANK</v>
      </c>
      <c r="AF7" s="106" t="str">
        <f>IF('Report Form'!$AC$39="","BLANK",'Report Form'!$AC$39)</f>
        <v>BLANK</v>
      </c>
      <c r="AG7" s="106" t="str">
        <f>IF('Report Form'!$AE$39="","BLANK",'Report Form'!$AE$39)</f>
        <v>BLANK</v>
      </c>
      <c r="AH7" s="106" t="str">
        <f>IF('Report Form'!$Y$40="","BLANK",'Report Form'!$Y$40)</f>
        <v>BLANK</v>
      </c>
      <c r="AI7" s="106" t="str">
        <f>IF('Report Form'!$AA$40="","BLANK",'Report Form'!$AA$40)</f>
        <v>BLANK</v>
      </c>
      <c r="AJ7" s="106" t="str">
        <f>IF('Report Form'!$AC$40="","BLANK",'Report Form'!$AC$40)</f>
        <v>BLANK</v>
      </c>
      <c r="AK7" s="106" t="str">
        <f>IF('Report Form'!$AE$40="","BLANK",'Report Form'!$AE$40)</f>
        <v>BLANK</v>
      </c>
      <c r="AL7" s="106" t="str">
        <f>IF('Report Form'!$Y$41="","BLANK",'Report Form'!$Y$41)</f>
        <v>BLANK</v>
      </c>
      <c r="AM7" s="106" t="str">
        <f>IF('Report Form'!$AA$41="","BLANK",'Report Form'!$AA$41)</f>
        <v>BLANK</v>
      </c>
      <c r="AN7" s="106" t="str">
        <f>IF('Report Form'!$AC$41="","BLANK",'Report Form'!$AC$41)</f>
        <v>BLANK</v>
      </c>
      <c r="AO7" s="106" t="str">
        <f>IF('Report Form'!$AE$41="","BLANK",'Report Form'!$AE$41)</f>
        <v>BLANK</v>
      </c>
      <c r="AP7" s="106" t="str">
        <f>IF('Report Form'!$Y$42="","BLANK",'Report Form'!$Y$42)</f>
        <v>BLANK</v>
      </c>
      <c r="AQ7" s="106" t="str">
        <f>IF('Report Form'!$AA$42="","BLANK",'Report Form'!$AA$42)</f>
        <v>BLANK</v>
      </c>
      <c r="AR7" s="106" t="str">
        <f>IF('Report Form'!$AC$42="","BLANK",'Report Form'!$AC$42)</f>
        <v>BLANK</v>
      </c>
      <c r="AS7" s="106" t="str">
        <f>IF('Report Form'!$AE$42="","BLANK",'Report Form'!$AE$42)</f>
        <v>BLANK</v>
      </c>
      <c r="AT7" s="106" t="str">
        <f>IF('Report Form'!$Y$43="","BLANK",'Report Form'!$Y$43)</f>
        <v>BLANK</v>
      </c>
      <c r="AU7" s="106" t="str">
        <f>IF('Report Form'!$AA$43="","BLANK",'Report Form'!$AA$43)</f>
        <v>BLANK</v>
      </c>
      <c r="AV7" s="106" t="str">
        <f>IF('Report Form'!$AC$43="","BLANK",'Report Form'!$AC$43)</f>
        <v>BLANK</v>
      </c>
      <c r="AW7" s="106" t="str">
        <f>IF('Report Form'!$AE$43="","BLANK",'Report Form'!$AE$43)</f>
        <v>BLANK</v>
      </c>
      <c r="AX7" s="106" t="str">
        <f>IF('Report Form'!$Y$44="","BLANK",'Report Form'!$Y$44)</f>
        <v>BLANK</v>
      </c>
      <c r="AY7" s="106" t="str">
        <f>IF('Report Form'!$AA$44="","BLANK",'Report Form'!$AA$44)</f>
        <v>BLANK</v>
      </c>
      <c r="AZ7" s="106" t="str">
        <f>IF('Report Form'!$AC$44="","BLANK",'Report Form'!$AC$44)</f>
        <v>BLANK</v>
      </c>
      <c r="BA7" s="106" t="str">
        <f>IF('Report Form'!$AE$44="","BLANK",'Report Form'!$AE$44)</f>
        <v>BLANK</v>
      </c>
      <c r="BB7" s="106" t="str">
        <f>IF('Report Form'!$Y$45="","BLANK",'Report Form'!$Y$45)</f>
        <v>BLANK</v>
      </c>
      <c r="BC7" s="106" t="str">
        <f>IF('Report Form'!$AA$45="","BLANK",'Report Form'!$AA$45)</f>
        <v>BLANK</v>
      </c>
      <c r="BD7" s="106" t="str">
        <f>IF('Report Form'!$AC$45="","BLANK",'Report Form'!$AC$45)</f>
        <v>BLANK</v>
      </c>
      <c r="BE7" s="106" t="str">
        <f>IF('Report Form'!$AE$45="","BLANK",'Report Form'!$AE$45)</f>
        <v>BLANK</v>
      </c>
      <c r="BF7" s="106" t="str">
        <f>IF('Report Form'!$Y$46="","BLANK",'Report Form'!$Y$46)</f>
        <v>BLANK</v>
      </c>
      <c r="BG7" s="106" t="str">
        <f>IF('Report Form'!$AA$46="","BLANK",'Report Form'!$AA$46)</f>
        <v>BLANK</v>
      </c>
      <c r="BH7" s="106" t="str">
        <f>IF('Report Form'!$AC$46="","BLANK",'Report Form'!$AC$46)</f>
        <v>BLANK</v>
      </c>
      <c r="BI7" s="106" t="str">
        <f>IF('Report Form'!$AE$46="","BLANK",'Report Form'!$AE$46)</f>
        <v>BLANK</v>
      </c>
      <c r="BJ7" s="106" t="str">
        <f>IF(ISBLANK('Report Form'!$K$55),"BLANK",'Report Form'!$K$55)</f>
        <v>BLANK</v>
      </c>
      <c r="BK7" s="106" t="str">
        <f>IF(ISBLANK('Report Form'!$Q$55),"BLANK",'Report Form'!$Q$55)</f>
        <v>BLANK</v>
      </c>
      <c r="BL7" s="106" t="str">
        <f>IF(ISBLANK('Report Form'!$K$57),"BLANK",'Report Form'!$K$57)</f>
        <v>BLANK</v>
      </c>
      <c r="BM7" s="106" t="str">
        <f>IF(ISBLANK('Report Form'!$Q$57),"BLANK",'Report Form'!$Q$57)</f>
        <v>BLANK</v>
      </c>
      <c r="BN7" s="124" t="str">
        <f>IF(ISBLANK('Report Form'!$Y$57),"BLANK",'Report Form'!$Y$57)</f>
        <v>BLANK</v>
      </c>
      <c r="BO7" s="106">
        <f>'Report Form'!Y55</f>
        <v>0</v>
      </c>
      <c r="BP7" s="106" t="str">
        <f>'Report Form'!U11</f>
        <v>Select Month</v>
      </c>
      <c r="BQ7" s="141" t="str">
        <f>'Report Form'!AA11</f>
        <v>Select Year</v>
      </c>
      <c r="BR7" s="106" t="str">
        <f>'Report Form'!O11</f>
        <v>Initial</v>
      </c>
      <c r="BS7" s="106">
        <f>'Report Form'!K51</f>
        <v>0</v>
      </c>
      <c r="BT7" s="157">
        <v>43249</v>
      </c>
      <c r="BU7" s="106">
        <f>'Report Form'!K49</f>
        <v>0</v>
      </c>
      <c r="BV7" s="106">
        <f>'Report Form'!K53</f>
        <v>0</v>
      </c>
    </row>
    <row r="8" spans="2:56" ht="12.75">
      <c r="B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F8" s="126"/>
      <c r="AJ8" s="126"/>
      <c r="AN8" s="126"/>
      <c r="AR8" s="126"/>
      <c r="AV8" s="126"/>
      <c r="AZ8" s="126"/>
      <c r="BD8" s="127"/>
    </row>
    <row r="9" spans="32:52" ht="12.75">
      <c r="AF9" s="126"/>
      <c r="AJ9" s="126"/>
      <c r="AN9" s="126"/>
      <c r="AR9" s="126"/>
      <c r="AV9" s="126"/>
      <c r="AZ9" s="126"/>
    </row>
    <row r="10" ht="12.75" customHeight="1"/>
    <row r="12" ht="12.75">
      <c r="AN12" s="41"/>
    </row>
    <row r="13" ht="12.75">
      <c r="B13" s="125"/>
    </row>
    <row r="14" ht="12.75">
      <c r="B14" s="125"/>
    </row>
    <row r="20" spans="1:2" ht="12.75">
      <c r="A20" s="119"/>
      <c r="B20" s="118"/>
    </row>
    <row r="57" ht="12.75">
      <c r="A57" s="125"/>
    </row>
    <row r="58" ht="12.75">
      <c r="A58" s="125"/>
    </row>
    <row r="59" ht="12.75">
      <c r="A59" s="125"/>
    </row>
    <row r="60" ht="12.75">
      <c r="A60" s="125"/>
    </row>
    <row r="61" ht="12.75">
      <c r="A61" s="125"/>
    </row>
    <row r="62" ht="12.75">
      <c r="A62" s="125"/>
    </row>
    <row r="63" ht="12.75">
      <c r="A63" s="125"/>
    </row>
    <row r="64" ht="12.75">
      <c r="A64" s="125"/>
    </row>
    <row r="65" ht="12.75">
      <c r="A65" s="125"/>
    </row>
    <row r="66" ht="12.75">
      <c r="A66" s="125"/>
    </row>
    <row r="67" ht="12.75">
      <c r="A67" s="125"/>
    </row>
    <row r="68" ht="12.75">
      <c r="A68" s="125"/>
    </row>
    <row r="69" ht="12.75">
      <c r="A69" s="125"/>
    </row>
    <row r="70" ht="12.75">
      <c r="A70" s="125"/>
    </row>
    <row r="71" ht="12.75">
      <c r="A71" s="125"/>
    </row>
    <row r="72" ht="12.75">
      <c r="A72" s="125"/>
    </row>
    <row r="73" ht="12.75">
      <c r="A73" s="125"/>
    </row>
    <row r="74" ht="12.75">
      <c r="A74" s="125"/>
    </row>
    <row r="75" ht="12.75">
      <c r="A75" s="125"/>
    </row>
    <row r="76" ht="12.75">
      <c r="A76" s="125"/>
    </row>
    <row r="77" ht="12.75">
      <c r="A77" s="125"/>
    </row>
    <row r="78" ht="12.75">
      <c r="A78" s="125"/>
    </row>
    <row r="79" ht="12.75">
      <c r="A79" s="125"/>
    </row>
    <row r="80" ht="12.75">
      <c r="A80" s="125"/>
    </row>
    <row r="81" ht="12.75">
      <c r="A81" s="125"/>
    </row>
    <row r="82" ht="12.75">
      <c r="A82" s="125"/>
    </row>
    <row r="83" ht="12.75">
      <c r="A83" s="125"/>
    </row>
    <row r="84" ht="12.75">
      <c r="A84" s="125"/>
    </row>
    <row r="85" ht="12.75">
      <c r="A85" s="125"/>
    </row>
    <row r="86" ht="12.75">
      <c r="A86" s="125"/>
    </row>
    <row r="87" ht="12.75">
      <c r="A87" s="125"/>
    </row>
    <row r="88" ht="12.75">
      <c r="A88" s="125"/>
    </row>
    <row r="89" ht="12.75">
      <c r="A89" s="125"/>
    </row>
    <row r="90" ht="12.75">
      <c r="A90" s="125"/>
    </row>
    <row r="91" ht="12.75">
      <c r="A91" s="125"/>
    </row>
    <row r="92" ht="12.75">
      <c r="A92" s="125"/>
    </row>
    <row r="93" ht="12.75">
      <c r="A93" s="125"/>
    </row>
    <row r="94" ht="12.75">
      <c r="A94" s="125"/>
    </row>
    <row r="95" ht="12.75">
      <c r="A95" s="125"/>
    </row>
    <row r="96" ht="12.75">
      <c r="A96" s="125"/>
    </row>
    <row r="97" ht="12.75">
      <c r="A97" s="125"/>
    </row>
    <row r="98" ht="12.75">
      <c r="A98" s="125"/>
    </row>
    <row r="99" ht="12.75">
      <c r="A99" s="125"/>
    </row>
    <row r="100" ht="12.75">
      <c r="A100" s="125"/>
    </row>
    <row r="101" ht="12.75">
      <c r="A101" s="125"/>
    </row>
    <row r="102" ht="12.75">
      <c r="A102" s="125"/>
    </row>
    <row r="103" ht="12.75">
      <c r="A103" s="125"/>
    </row>
    <row r="104" ht="12.75">
      <c r="A104" s="125"/>
    </row>
    <row r="105" ht="12.75">
      <c r="A105" s="125"/>
    </row>
    <row r="106" ht="12.75">
      <c r="A106" s="125"/>
    </row>
    <row r="107" ht="12.75">
      <c r="A107" s="125"/>
    </row>
    <row r="108" ht="12.75">
      <c r="A108" s="125"/>
    </row>
    <row r="109" ht="12.75">
      <c r="A109" s="125"/>
    </row>
    <row r="110" ht="12.75">
      <c r="A110" s="125"/>
    </row>
    <row r="111" ht="12.75">
      <c r="A111" s="125"/>
    </row>
    <row r="112" ht="12.75">
      <c r="A112" s="125"/>
    </row>
    <row r="113" ht="12.75">
      <c r="A113" s="125"/>
    </row>
    <row r="114" ht="12.75">
      <c r="A114" s="125"/>
    </row>
    <row r="115" ht="12.75">
      <c r="A115" s="125"/>
    </row>
  </sheetData>
  <sheetProtection password="CF4D" sheet="1" objects="1" scenarios="1"/>
  <mergeCells count="4">
    <mergeCell ref="B3:AB3"/>
    <mergeCell ref="AC3:BI3"/>
    <mergeCell ref="BO4:BQ4"/>
    <mergeCell ref="BO3:BR3"/>
  </mergeCells>
  <conditionalFormatting sqref="B7">
    <cfRule type="cellIs" priority="64" dxfId="77" operator="equal" stopIfTrue="1">
      <formula>"BLANK"</formula>
    </cfRule>
  </conditionalFormatting>
  <conditionalFormatting sqref="C7">
    <cfRule type="cellIs" priority="63" dxfId="77" operator="equal" stopIfTrue="1">
      <formula>"BLANK"</formula>
    </cfRule>
  </conditionalFormatting>
  <conditionalFormatting sqref="D7">
    <cfRule type="cellIs" priority="62" dxfId="77" operator="equal" stopIfTrue="1">
      <formula>"BLANK"</formula>
    </cfRule>
  </conditionalFormatting>
  <conditionalFormatting sqref="E7">
    <cfRule type="cellIs" priority="61" dxfId="77" operator="equal" stopIfTrue="1">
      <formula>"BLANK"</formula>
    </cfRule>
  </conditionalFormatting>
  <conditionalFormatting sqref="F7">
    <cfRule type="cellIs" priority="60" dxfId="77" operator="equal" stopIfTrue="1">
      <formula>"BLANK"</formula>
    </cfRule>
  </conditionalFormatting>
  <conditionalFormatting sqref="G7">
    <cfRule type="cellIs" priority="59" dxfId="77" operator="equal" stopIfTrue="1">
      <formula>"BLANK"</formula>
    </cfRule>
  </conditionalFormatting>
  <conditionalFormatting sqref="H7">
    <cfRule type="cellIs" priority="58" dxfId="77" operator="equal" stopIfTrue="1">
      <formula>"BLANK"</formula>
    </cfRule>
  </conditionalFormatting>
  <conditionalFormatting sqref="I7">
    <cfRule type="cellIs" priority="57" dxfId="77" operator="equal" stopIfTrue="1">
      <formula>"BLANK"</formula>
    </cfRule>
  </conditionalFormatting>
  <conditionalFormatting sqref="J7">
    <cfRule type="cellIs" priority="56" dxfId="77" operator="equal" stopIfTrue="1">
      <formula>"BLANK"</formula>
    </cfRule>
  </conditionalFormatting>
  <conditionalFormatting sqref="K7">
    <cfRule type="cellIs" priority="55" dxfId="77" operator="equal" stopIfTrue="1">
      <formula>"BLANK"</formula>
    </cfRule>
  </conditionalFormatting>
  <conditionalFormatting sqref="L7">
    <cfRule type="cellIs" priority="54" dxfId="77" operator="equal" stopIfTrue="1">
      <formula>"BLANK"</formula>
    </cfRule>
  </conditionalFormatting>
  <conditionalFormatting sqref="M7:N7">
    <cfRule type="cellIs" priority="53" dxfId="77" operator="equal" stopIfTrue="1">
      <formula>"BLANK"</formula>
    </cfRule>
  </conditionalFormatting>
  <conditionalFormatting sqref="O7">
    <cfRule type="cellIs" priority="52" dxfId="77" operator="equal" stopIfTrue="1">
      <formula>"BLANK"</formula>
    </cfRule>
  </conditionalFormatting>
  <conditionalFormatting sqref="P7">
    <cfRule type="cellIs" priority="51" dxfId="77" operator="equal" stopIfTrue="1">
      <formula>"BLANK"</formula>
    </cfRule>
  </conditionalFormatting>
  <conditionalFormatting sqref="Q7">
    <cfRule type="cellIs" priority="50" dxfId="77" operator="equal" stopIfTrue="1">
      <formula>"BLANK"</formula>
    </cfRule>
  </conditionalFormatting>
  <conditionalFormatting sqref="R7">
    <cfRule type="cellIs" priority="49" dxfId="77" operator="equal" stopIfTrue="1">
      <formula>"BLANK"</formula>
    </cfRule>
  </conditionalFormatting>
  <conditionalFormatting sqref="S7">
    <cfRule type="cellIs" priority="48" dxfId="77" operator="equal" stopIfTrue="1">
      <formula>"BLANK"</formula>
    </cfRule>
  </conditionalFormatting>
  <conditionalFormatting sqref="T7">
    <cfRule type="cellIs" priority="47" dxfId="77" operator="equal" stopIfTrue="1">
      <formula>"BLANK"</formula>
    </cfRule>
  </conditionalFormatting>
  <conditionalFormatting sqref="U7">
    <cfRule type="cellIs" priority="46" dxfId="77" operator="equal" stopIfTrue="1">
      <formula>"BLANK"</formula>
    </cfRule>
  </conditionalFormatting>
  <conditionalFormatting sqref="V7">
    <cfRule type="cellIs" priority="45" dxfId="77" operator="equal" stopIfTrue="1">
      <formula>"BLANK"</formula>
    </cfRule>
  </conditionalFormatting>
  <conditionalFormatting sqref="W7">
    <cfRule type="cellIs" priority="44" dxfId="77" operator="equal" stopIfTrue="1">
      <formula>"BLANK"</formula>
    </cfRule>
  </conditionalFormatting>
  <conditionalFormatting sqref="X7">
    <cfRule type="cellIs" priority="43" dxfId="77" operator="equal" stopIfTrue="1">
      <formula>"BLANK"</formula>
    </cfRule>
  </conditionalFormatting>
  <conditionalFormatting sqref="Y7">
    <cfRule type="cellIs" priority="42" dxfId="77" operator="equal" stopIfTrue="1">
      <formula>"BLANK"</formula>
    </cfRule>
  </conditionalFormatting>
  <conditionalFormatting sqref="Z7">
    <cfRule type="cellIs" priority="41" dxfId="77" operator="equal" stopIfTrue="1">
      <formula>"BLANK"</formula>
    </cfRule>
  </conditionalFormatting>
  <conditionalFormatting sqref="AA7">
    <cfRule type="cellIs" priority="40" dxfId="77" operator="equal" stopIfTrue="1">
      <formula>"BLANK"</formula>
    </cfRule>
  </conditionalFormatting>
  <conditionalFormatting sqref="AB7">
    <cfRule type="cellIs" priority="39" dxfId="77" operator="equal" stopIfTrue="1">
      <formula>"BLANK"</formula>
    </cfRule>
  </conditionalFormatting>
  <conditionalFormatting sqref="AC7">
    <cfRule type="cellIs" priority="38" dxfId="77" operator="equal" stopIfTrue="1">
      <formula>"BLANK"</formula>
    </cfRule>
  </conditionalFormatting>
  <conditionalFormatting sqref="AD7">
    <cfRule type="cellIs" priority="37" dxfId="77" operator="equal" stopIfTrue="1">
      <formula>"BLANK"</formula>
    </cfRule>
  </conditionalFormatting>
  <conditionalFormatting sqref="AE7">
    <cfRule type="cellIs" priority="36" dxfId="77" operator="equal" stopIfTrue="1">
      <formula>"BLANK"</formula>
    </cfRule>
  </conditionalFormatting>
  <conditionalFormatting sqref="AF7">
    <cfRule type="cellIs" priority="35" dxfId="77" operator="equal" stopIfTrue="1">
      <formula>"BLANK"</formula>
    </cfRule>
  </conditionalFormatting>
  <conditionalFormatting sqref="AG7">
    <cfRule type="cellIs" priority="34" dxfId="77" operator="equal" stopIfTrue="1">
      <formula>"BLANK"</formula>
    </cfRule>
  </conditionalFormatting>
  <conditionalFormatting sqref="AH7">
    <cfRule type="cellIs" priority="33" dxfId="77" operator="equal" stopIfTrue="1">
      <formula>"BLANK"</formula>
    </cfRule>
  </conditionalFormatting>
  <conditionalFormatting sqref="AI7">
    <cfRule type="cellIs" priority="32" dxfId="77" operator="equal" stopIfTrue="1">
      <formula>"BLANK"</formula>
    </cfRule>
  </conditionalFormatting>
  <conditionalFormatting sqref="AJ7">
    <cfRule type="cellIs" priority="31" dxfId="77" operator="equal" stopIfTrue="1">
      <formula>"BLANK"</formula>
    </cfRule>
  </conditionalFormatting>
  <conditionalFormatting sqref="AK7">
    <cfRule type="cellIs" priority="30" dxfId="77" operator="equal" stopIfTrue="1">
      <formula>"BLANK"</formula>
    </cfRule>
  </conditionalFormatting>
  <conditionalFormatting sqref="AL7">
    <cfRule type="cellIs" priority="29" dxfId="77" operator="equal" stopIfTrue="1">
      <formula>"BLANK"</formula>
    </cfRule>
  </conditionalFormatting>
  <conditionalFormatting sqref="AM7">
    <cfRule type="cellIs" priority="28" dxfId="77" operator="equal" stopIfTrue="1">
      <formula>"BLANK"</formula>
    </cfRule>
  </conditionalFormatting>
  <conditionalFormatting sqref="AN7">
    <cfRule type="cellIs" priority="27" dxfId="77" operator="equal" stopIfTrue="1">
      <formula>"BLANK"</formula>
    </cfRule>
  </conditionalFormatting>
  <conditionalFormatting sqref="AO7">
    <cfRule type="cellIs" priority="26" dxfId="77" operator="equal" stopIfTrue="1">
      <formula>"BLANK"</formula>
    </cfRule>
  </conditionalFormatting>
  <conditionalFormatting sqref="AP7">
    <cfRule type="cellIs" priority="25" dxfId="77" operator="equal" stopIfTrue="1">
      <formula>"BLANK"</formula>
    </cfRule>
  </conditionalFormatting>
  <conditionalFormatting sqref="AQ7">
    <cfRule type="cellIs" priority="24" dxfId="77" operator="equal" stopIfTrue="1">
      <formula>"BLANK"</formula>
    </cfRule>
  </conditionalFormatting>
  <conditionalFormatting sqref="AR7">
    <cfRule type="cellIs" priority="23" dxfId="77" operator="equal" stopIfTrue="1">
      <formula>"BLANK"</formula>
    </cfRule>
  </conditionalFormatting>
  <conditionalFormatting sqref="AS7">
    <cfRule type="cellIs" priority="22" dxfId="77" operator="equal" stopIfTrue="1">
      <formula>"BLANK"</formula>
    </cfRule>
  </conditionalFormatting>
  <conditionalFormatting sqref="AT7">
    <cfRule type="cellIs" priority="21" dxfId="77" operator="equal" stopIfTrue="1">
      <formula>"BLANK"</formula>
    </cfRule>
  </conditionalFormatting>
  <conditionalFormatting sqref="AU7">
    <cfRule type="cellIs" priority="20" dxfId="77" operator="equal" stopIfTrue="1">
      <formula>"BLANK"</formula>
    </cfRule>
  </conditionalFormatting>
  <conditionalFormatting sqref="AV7">
    <cfRule type="cellIs" priority="19" dxfId="77" operator="equal" stopIfTrue="1">
      <formula>"BLANK"</formula>
    </cfRule>
  </conditionalFormatting>
  <conditionalFormatting sqref="AW7">
    <cfRule type="cellIs" priority="18" dxfId="77" operator="equal" stopIfTrue="1">
      <formula>"BLANK"</formula>
    </cfRule>
  </conditionalFormatting>
  <conditionalFormatting sqref="AX7">
    <cfRule type="cellIs" priority="17" dxfId="77" operator="equal" stopIfTrue="1">
      <formula>"BLANK"</formula>
    </cfRule>
  </conditionalFormatting>
  <conditionalFormatting sqref="AY7">
    <cfRule type="cellIs" priority="16" dxfId="77" operator="equal" stopIfTrue="1">
      <formula>"BLANK"</formula>
    </cfRule>
  </conditionalFormatting>
  <conditionalFormatting sqref="AZ7">
    <cfRule type="cellIs" priority="15" dxfId="77" operator="equal" stopIfTrue="1">
      <formula>"BLANK"</formula>
    </cfRule>
  </conditionalFormatting>
  <conditionalFormatting sqref="BA7">
    <cfRule type="cellIs" priority="14" dxfId="77" operator="equal" stopIfTrue="1">
      <formula>"BLANK"</formula>
    </cfRule>
  </conditionalFormatting>
  <conditionalFormatting sqref="BB7">
    <cfRule type="cellIs" priority="13" dxfId="77" operator="equal" stopIfTrue="1">
      <formula>"BLANK"</formula>
    </cfRule>
  </conditionalFormatting>
  <conditionalFormatting sqref="BC7">
    <cfRule type="cellIs" priority="12" dxfId="77" operator="equal" stopIfTrue="1">
      <formula>"BLANK"</formula>
    </cfRule>
  </conditionalFormatting>
  <conditionalFormatting sqref="BD7">
    <cfRule type="cellIs" priority="11" dxfId="77" operator="equal" stopIfTrue="1">
      <formula>"BLANK"</formula>
    </cfRule>
  </conditionalFormatting>
  <conditionalFormatting sqref="BE7">
    <cfRule type="cellIs" priority="10" dxfId="77" operator="equal" stopIfTrue="1">
      <formula>"BLANK"</formula>
    </cfRule>
  </conditionalFormatting>
  <conditionalFormatting sqref="BF7">
    <cfRule type="cellIs" priority="9" dxfId="77" operator="equal" stopIfTrue="1">
      <formula>"BLANK"</formula>
    </cfRule>
  </conditionalFormatting>
  <conditionalFormatting sqref="BG7:BI7">
    <cfRule type="cellIs" priority="8" dxfId="77" operator="equal" stopIfTrue="1">
      <formula>"BLANK"</formula>
    </cfRule>
  </conditionalFormatting>
  <conditionalFormatting sqref="BJ7">
    <cfRule type="cellIs" priority="7" dxfId="77" operator="equal" stopIfTrue="1">
      <formula>"BLANK"</formula>
    </cfRule>
  </conditionalFormatting>
  <conditionalFormatting sqref="BL7">
    <cfRule type="cellIs" priority="5" dxfId="77" operator="equal" stopIfTrue="1">
      <formula>"BLANK"</formula>
    </cfRule>
  </conditionalFormatting>
  <conditionalFormatting sqref="BN7">
    <cfRule type="cellIs" priority="3" dxfId="77" operator="equal" stopIfTrue="1">
      <formula>"BLANK"</formula>
    </cfRule>
  </conditionalFormatting>
  <conditionalFormatting sqref="BK7">
    <cfRule type="cellIs" priority="2" dxfId="77" operator="equal" stopIfTrue="1">
      <formula>"BLANK"</formula>
    </cfRule>
  </conditionalFormatting>
  <conditionalFormatting sqref="BM7">
    <cfRule type="cellIs" priority="1" dxfId="77" operator="equal" stopIfTrue="1">
      <formula>"BLANK"</formula>
    </cfRule>
  </conditionalFormatting>
  <printOptions/>
  <pageMargins left="0.7" right="0.7" top="0.75" bottom="0.75" header="0.3" footer="0.3"/>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B2:O392"/>
  <sheetViews>
    <sheetView showGridLines="0" showRowColHeaders="0" zoomScaleSheetLayoutView="100" zoomScalePageLayoutView="0" workbookViewId="0" topLeftCell="A1">
      <pane ySplit="1" topLeftCell="A2" activePane="bottomLeft" state="frozen"/>
      <selection pane="topLeft" activeCell="A1" sqref="A1"/>
      <selection pane="bottomLeft" activeCell="C3" sqref="C3:M4"/>
    </sheetView>
  </sheetViews>
  <sheetFormatPr defaultColWidth="9.00390625" defaultRowHeight="12.75"/>
  <cols>
    <col min="1" max="1" width="17.875" style="242" customWidth="1"/>
    <col min="2" max="2" width="2.00390625" style="242" customWidth="1"/>
    <col min="3" max="4" width="3.625" style="243" customWidth="1"/>
    <col min="5" max="5" width="3.625" style="242" customWidth="1"/>
    <col min="6" max="12" width="9.125" style="242" customWidth="1"/>
    <col min="13" max="13" width="19.875" style="242" customWidth="1"/>
    <col min="14" max="14" width="10.375" style="242" customWidth="1"/>
    <col min="15" max="15" width="2.00390625" style="242" customWidth="1"/>
    <col min="16" max="16384" width="9.125" style="242" customWidth="1"/>
  </cols>
  <sheetData>
    <row r="1" ht="48" customHeight="1"/>
    <row r="2" spans="2:15" ht="10.5" customHeight="1">
      <c r="B2" s="244"/>
      <c r="C2" s="245"/>
      <c r="D2" s="245"/>
      <c r="E2" s="244"/>
      <c r="F2" s="244"/>
      <c r="G2" s="244"/>
      <c r="H2" s="244"/>
      <c r="I2" s="244"/>
      <c r="J2" s="244"/>
      <c r="K2" s="244"/>
      <c r="L2" s="244"/>
      <c r="M2" s="244"/>
      <c r="N2" s="244"/>
      <c r="O2" s="244"/>
    </row>
    <row r="3" spans="2:15" ht="12.75" customHeight="1">
      <c r="B3" s="244"/>
      <c r="C3" s="383" t="s">
        <v>126</v>
      </c>
      <c r="D3" s="383"/>
      <c r="E3" s="383"/>
      <c r="F3" s="383"/>
      <c r="G3" s="383"/>
      <c r="H3" s="383"/>
      <c r="I3" s="383"/>
      <c r="J3" s="383"/>
      <c r="K3" s="383"/>
      <c r="L3" s="383"/>
      <c r="M3" s="383"/>
      <c r="N3" s="246"/>
      <c r="O3" s="244"/>
    </row>
    <row r="4" spans="2:15" ht="12.75" customHeight="1">
      <c r="B4" s="244"/>
      <c r="C4" s="383"/>
      <c r="D4" s="383"/>
      <c r="E4" s="383"/>
      <c r="F4" s="383"/>
      <c r="G4" s="383"/>
      <c r="H4" s="383"/>
      <c r="I4" s="383"/>
      <c r="J4" s="383"/>
      <c r="K4" s="383"/>
      <c r="L4" s="383"/>
      <c r="M4" s="383"/>
      <c r="N4" s="246"/>
      <c r="O4" s="244"/>
    </row>
    <row r="5" spans="2:15" ht="15.75">
      <c r="B5" s="244"/>
      <c r="C5" s="247" t="s">
        <v>140</v>
      </c>
      <c r="D5" s="248"/>
      <c r="E5" s="155"/>
      <c r="F5" s="155"/>
      <c r="G5" s="155"/>
      <c r="H5" s="155"/>
      <c r="I5" s="155"/>
      <c r="J5" s="155"/>
      <c r="K5" s="155"/>
      <c r="L5" s="155"/>
      <c r="M5" s="155"/>
      <c r="N5" s="155"/>
      <c r="O5" s="244"/>
    </row>
    <row r="6" spans="2:15" ht="15">
      <c r="B6" s="244"/>
      <c r="C6" s="155"/>
      <c r="D6" s="155"/>
      <c r="E6" s="156"/>
      <c r="F6" s="156"/>
      <c r="G6" s="156"/>
      <c r="H6" s="156"/>
      <c r="I6" s="156"/>
      <c r="J6" s="156"/>
      <c r="K6" s="156"/>
      <c r="L6" s="156"/>
      <c r="M6" s="156"/>
      <c r="N6" s="156"/>
      <c r="O6" s="244"/>
    </row>
    <row r="7" spans="2:15" ht="18.75" customHeight="1">
      <c r="B7" s="244"/>
      <c r="C7" s="249"/>
      <c r="D7" s="155"/>
      <c r="E7" s="384" t="s">
        <v>118</v>
      </c>
      <c r="F7" s="384"/>
      <c r="G7" s="384"/>
      <c r="H7" s="384"/>
      <c r="I7" s="384"/>
      <c r="J7" s="384"/>
      <c r="K7" s="384"/>
      <c r="L7" s="384"/>
      <c r="M7" s="384"/>
      <c r="N7" s="156"/>
      <c r="O7" s="244"/>
    </row>
    <row r="8" spans="2:15" ht="15" customHeight="1">
      <c r="B8" s="244"/>
      <c r="C8" s="155"/>
      <c r="D8" s="249"/>
      <c r="E8" s="156"/>
      <c r="F8" s="381" t="s">
        <v>141</v>
      </c>
      <c r="G8" s="381"/>
      <c r="H8" s="381"/>
      <c r="I8" s="381"/>
      <c r="J8" s="381"/>
      <c r="K8" s="381"/>
      <c r="L8" s="381"/>
      <c r="M8" s="381"/>
      <c r="N8" s="34"/>
      <c r="O8" s="244"/>
    </row>
    <row r="9" spans="2:15" ht="8.25" customHeight="1">
      <c r="B9" s="244"/>
      <c r="C9" s="155"/>
      <c r="D9" s="154"/>
      <c r="E9" s="34"/>
      <c r="F9" s="250"/>
      <c r="G9" s="250"/>
      <c r="H9" s="250"/>
      <c r="I9" s="250"/>
      <c r="J9" s="250"/>
      <c r="K9" s="250"/>
      <c r="L9" s="250"/>
      <c r="M9" s="250"/>
      <c r="N9" s="34"/>
      <c r="O9" s="244"/>
    </row>
    <row r="10" spans="2:15" ht="15.75" customHeight="1">
      <c r="B10" s="244"/>
      <c r="C10" s="155"/>
      <c r="D10" s="154"/>
      <c r="E10" s="386" t="s">
        <v>127</v>
      </c>
      <c r="F10" s="386"/>
      <c r="G10" s="386"/>
      <c r="H10" s="386"/>
      <c r="I10" s="386"/>
      <c r="J10" s="386"/>
      <c r="K10" s="386"/>
      <c r="L10" s="386"/>
      <c r="M10" s="386"/>
      <c r="N10" s="51"/>
      <c r="O10" s="244"/>
    </row>
    <row r="11" spans="2:15" ht="15.75" customHeight="1">
      <c r="B11" s="244"/>
      <c r="C11" s="155"/>
      <c r="D11" s="154"/>
      <c r="E11" s="33"/>
      <c r="F11" s="385" t="s">
        <v>142</v>
      </c>
      <c r="G11" s="385"/>
      <c r="H11" s="385"/>
      <c r="I11" s="385"/>
      <c r="J11" s="385"/>
      <c r="K11" s="385"/>
      <c r="L11" s="385"/>
      <c r="M11" s="385"/>
      <c r="N11" s="34"/>
      <c r="O11" s="244"/>
    </row>
    <row r="12" spans="2:15" ht="15.75" customHeight="1">
      <c r="B12" s="244"/>
      <c r="C12" s="155"/>
      <c r="D12" s="154"/>
      <c r="E12" s="33"/>
      <c r="F12" s="385"/>
      <c r="G12" s="385"/>
      <c r="H12" s="385"/>
      <c r="I12" s="385"/>
      <c r="J12" s="385"/>
      <c r="K12" s="385"/>
      <c r="L12" s="385"/>
      <c r="M12" s="385"/>
      <c r="N12" s="34"/>
      <c r="O12" s="244"/>
    </row>
    <row r="13" spans="2:15" ht="8.25" customHeight="1">
      <c r="B13" s="244"/>
      <c r="C13" s="155"/>
      <c r="D13" s="154"/>
      <c r="E13" s="33"/>
      <c r="F13" s="251"/>
      <c r="G13" s="251"/>
      <c r="H13" s="251"/>
      <c r="I13" s="251"/>
      <c r="J13" s="251"/>
      <c r="K13" s="251"/>
      <c r="L13" s="251"/>
      <c r="M13" s="251"/>
      <c r="N13" s="34"/>
      <c r="O13" s="244"/>
    </row>
    <row r="14" spans="2:15" ht="15">
      <c r="B14" s="244"/>
      <c r="C14" s="155"/>
      <c r="D14" s="155"/>
      <c r="E14" s="380" t="s">
        <v>128</v>
      </c>
      <c r="F14" s="380"/>
      <c r="G14" s="380"/>
      <c r="H14" s="380"/>
      <c r="I14" s="380"/>
      <c r="J14" s="380"/>
      <c r="K14" s="380"/>
      <c r="L14" s="380"/>
      <c r="M14" s="380"/>
      <c r="N14" s="154"/>
      <c r="O14" s="244"/>
    </row>
    <row r="15" spans="2:15" ht="15" customHeight="1">
      <c r="B15" s="244"/>
      <c r="C15" s="155"/>
      <c r="D15" s="155"/>
      <c r="E15" s="24"/>
      <c r="F15" s="382" t="s">
        <v>143</v>
      </c>
      <c r="G15" s="382"/>
      <c r="H15" s="382"/>
      <c r="I15" s="382"/>
      <c r="J15" s="382"/>
      <c r="K15" s="382"/>
      <c r="L15" s="382"/>
      <c r="M15" s="382"/>
      <c r="N15" s="154"/>
      <c r="O15" s="244"/>
    </row>
    <row r="16" spans="2:15" ht="32.25" customHeight="1">
      <c r="B16" s="244"/>
      <c r="C16" s="155"/>
      <c r="D16" s="155"/>
      <c r="E16" s="24"/>
      <c r="F16" s="382"/>
      <c r="G16" s="382"/>
      <c r="H16" s="382"/>
      <c r="I16" s="382"/>
      <c r="J16" s="382"/>
      <c r="K16" s="382"/>
      <c r="L16" s="382"/>
      <c r="M16" s="382"/>
      <c r="N16" s="154"/>
      <c r="O16" s="244"/>
    </row>
    <row r="17" spans="2:15" ht="8.25" customHeight="1">
      <c r="B17" s="244"/>
      <c r="C17" s="155"/>
      <c r="D17" s="155"/>
      <c r="E17" s="24"/>
      <c r="F17" s="252"/>
      <c r="G17" s="252"/>
      <c r="H17" s="252"/>
      <c r="I17" s="252"/>
      <c r="J17" s="252"/>
      <c r="K17" s="252"/>
      <c r="L17" s="252"/>
      <c r="M17" s="252"/>
      <c r="N17" s="154"/>
      <c r="O17" s="244"/>
    </row>
    <row r="18" spans="2:15" ht="15">
      <c r="B18" s="244"/>
      <c r="C18" s="155"/>
      <c r="D18" s="155"/>
      <c r="E18" s="380" t="s">
        <v>129</v>
      </c>
      <c r="F18" s="380"/>
      <c r="G18" s="380"/>
      <c r="H18" s="380"/>
      <c r="I18" s="380"/>
      <c r="J18" s="380"/>
      <c r="K18" s="380"/>
      <c r="L18" s="380"/>
      <c r="M18" s="380"/>
      <c r="N18" s="253"/>
      <c r="O18" s="244"/>
    </row>
    <row r="19" spans="2:15" ht="12.75" customHeight="1">
      <c r="B19" s="244"/>
      <c r="C19" s="155"/>
      <c r="D19" s="155"/>
      <c r="E19" s="153"/>
      <c r="F19" s="381" t="s">
        <v>144</v>
      </c>
      <c r="G19" s="381"/>
      <c r="H19" s="381"/>
      <c r="I19" s="381"/>
      <c r="J19" s="381"/>
      <c r="K19" s="381"/>
      <c r="L19" s="381"/>
      <c r="M19" s="381"/>
      <c r="N19" s="253"/>
      <c r="O19" s="244"/>
    </row>
    <row r="20" spans="2:15" ht="12.75" customHeight="1">
      <c r="B20" s="244"/>
      <c r="C20" s="155"/>
      <c r="D20" s="155"/>
      <c r="E20" s="153"/>
      <c r="F20" s="381"/>
      <c r="G20" s="381"/>
      <c r="H20" s="381"/>
      <c r="I20" s="381"/>
      <c r="J20" s="381"/>
      <c r="K20" s="381"/>
      <c r="L20" s="381"/>
      <c r="M20" s="381"/>
      <c r="N20" s="253"/>
      <c r="O20" s="244"/>
    </row>
    <row r="21" spans="2:15" ht="12.75" customHeight="1">
      <c r="B21" s="244"/>
      <c r="C21" s="155"/>
      <c r="D21" s="155"/>
      <c r="E21" s="153"/>
      <c r="F21" s="381"/>
      <c r="G21" s="381"/>
      <c r="H21" s="381"/>
      <c r="I21" s="381"/>
      <c r="J21" s="381"/>
      <c r="K21" s="381"/>
      <c r="L21" s="381"/>
      <c r="M21" s="381"/>
      <c r="N21" s="253"/>
      <c r="O21" s="244"/>
    </row>
    <row r="22" spans="2:15" ht="5.25" customHeight="1">
      <c r="B22" s="244"/>
      <c r="C22" s="155"/>
      <c r="D22" s="155"/>
      <c r="E22" s="153"/>
      <c r="F22" s="381"/>
      <c r="G22" s="381"/>
      <c r="H22" s="381"/>
      <c r="I22" s="381"/>
      <c r="J22" s="381"/>
      <c r="K22" s="381"/>
      <c r="L22" s="381"/>
      <c r="M22" s="381"/>
      <c r="N22" s="253"/>
      <c r="O22" s="244"/>
    </row>
    <row r="23" spans="2:15" ht="10.5" customHeight="1">
      <c r="B23" s="244"/>
      <c r="C23" s="155"/>
      <c r="D23" s="155"/>
      <c r="E23" s="153"/>
      <c r="F23" s="381"/>
      <c r="G23" s="381"/>
      <c r="H23" s="381"/>
      <c r="I23" s="381"/>
      <c r="J23" s="381"/>
      <c r="K23" s="381"/>
      <c r="L23" s="381"/>
      <c r="M23" s="381"/>
      <c r="N23" s="156"/>
      <c r="O23" s="244"/>
    </row>
    <row r="24" spans="2:15" ht="15.75">
      <c r="B24" s="244"/>
      <c r="C24" s="379" t="s">
        <v>339</v>
      </c>
      <c r="D24" s="379"/>
      <c r="E24" s="379"/>
      <c r="F24" s="379"/>
      <c r="G24" s="379"/>
      <c r="H24" s="379"/>
      <c r="I24" s="379"/>
      <c r="J24" s="379"/>
      <c r="K24" s="379"/>
      <c r="L24" s="379"/>
      <c r="M24" s="379"/>
      <c r="N24" s="379"/>
      <c r="O24" s="244"/>
    </row>
    <row r="25" spans="2:15" ht="15">
      <c r="B25" s="244"/>
      <c r="C25" s="155"/>
      <c r="D25" s="155"/>
      <c r="E25" s="380" t="s">
        <v>261</v>
      </c>
      <c r="F25" s="380"/>
      <c r="G25" s="380"/>
      <c r="H25" s="380"/>
      <c r="I25" s="380"/>
      <c r="J25" s="380"/>
      <c r="K25" s="380"/>
      <c r="L25" s="380"/>
      <c r="M25" s="380"/>
      <c r="N25" s="155"/>
      <c r="O25" s="244"/>
    </row>
    <row r="26" spans="2:15" ht="15">
      <c r="B26" s="244"/>
      <c r="C26" s="155"/>
      <c r="D26" s="155"/>
      <c r="E26" s="52"/>
      <c r="F26" s="255" t="s">
        <v>166</v>
      </c>
      <c r="G26" s="52"/>
      <c r="H26" s="52"/>
      <c r="I26" s="52"/>
      <c r="J26" s="52"/>
      <c r="K26" s="154"/>
      <c r="L26" s="154"/>
      <c r="M26" s="154"/>
      <c r="N26" s="155"/>
      <c r="O26" s="244"/>
    </row>
    <row r="27" spans="2:15" ht="15.75">
      <c r="B27" s="244"/>
      <c r="C27" s="254"/>
      <c r="D27" s="254"/>
      <c r="E27" s="254"/>
      <c r="F27" s="254"/>
      <c r="G27" s="254"/>
      <c r="H27" s="254"/>
      <c r="I27" s="254"/>
      <c r="J27" s="254"/>
      <c r="K27" s="254"/>
      <c r="L27" s="254"/>
      <c r="M27" s="254"/>
      <c r="N27" s="254"/>
      <c r="O27" s="244"/>
    </row>
    <row r="28" spans="2:15" ht="15">
      <c r="B28" s="244"/>
      <c r="C28" s="155"/>
      <c r="D28" s="155"/>
      <c r="E28" s="380" t="s">
        <v>147</v>
      </c>
      <c r="F28" s="380"/>
      <c r="G28" s="380"/>
      <c r="H28" s="380"/>
      <c r="I28" s="380"/>
      <c r="J28" s="380"/>
      <c r="K28" s="380"/>
      <c r="L28" s="380"/>
      <c r="M28" s="380"/>
      <c r="N28" s="155"/>
      <c r="O28" s="244"/>
    </row>
    <row r="29" spans="2:15" ht="15">
      <c r="B29" s="244"/>
      <c r="C29" s="155"/>
      <c r="D29" s="155"/>
      <c r="E29" s="52"/>
      <c r="F29" s="255" t="s">
        <v>166</v>
      </c>
      <c r="G29" s="52"/>
      <c r="H29" s="52"/>
      <c r="I29" s="52"/>
      <c r="J29" s="52"/>
      <c r="K29" s="154"/>
      <c r="L29" s="154"/>
      <c r="M29" s="154"/>
      <c r="N29" s="155"/>
      <c r="O29" s="244"/>
    </row>
    <row r="30" spans="2:15" ht="15.75">
      <c r="B30" s="244"/>
      <c r="C30" s="254"/>
      <c r="D30" s="254"/>
      <c r="E30" s="254"/>
      <c r="F30" s="254"/>
      <c r="G30" s="254"/>
      <c r="H30" s="254"/>
      <c r="I30" s="254"/>
      <c r="J30" s="254"/>
      <c r="K30" s="254"/>
      <c r="L30" s="254"/>
      <c r="M30" s="254"/>
      <c r="N30" s="254"/>
      <c r="O30" s="244"/>
    </row>
    <row r="31" spans="2:15" ht="15">
      <c r="B31" s="244"/>
      <c r="C31" s="155"/>
      <c r="D31" s="155"/>
      <c r="E31" s="380" t="s">
        <v>130</v>
      </c>
      <c r="F31" s="380"/>
      <c r="G31" s="380"/>
      <c r="H31" s="380"/>
      <c r="I31" s="380"/>
      <c r="J31" s="380"/>
      <c r="K31" s="154"/>
      <c r="L31" s="154"/>
      <c r="M31" s="154"/>
      <c r="N31" s="155"/>
      <c r="O31" s="244"/>
    </row>
    <row r="32" spans="2:15" ht="15">
      <c r="B32" s="244"/>
      <c r="C32" s="155"/>
      <c r="D32" s="155"/>
      <c r="E32" s="49"/>
      <c r="F32" s="381" t="s">
        <v>145</v>
      </c>
      <c r="G32" s="381"/>
      <c r="H32" s="381"/>
      <c r="I32" s="381"/>
      <c r="J32" s="381"/>
      <c r="K32" s="381"/>
      <c r="L32" s="381"/>
      <c r="M32" s="381"/>
      <c r="N32" s="155"/>
      <c r="O32" s="244"/>
    </row>
    <row r="33" spans="2:15" ht="15">
      <c r="B33" s="244"/>
      <c r="C33" s="155"/>
      <c r="D33" s="155"/>
      <c r="E33" s="49"/>
      <c r="F33" s="381"/>
      <c r="G33" s="381"/>
      <c r="H33" s="381"/>
      <c r="I33" s="381"/>
      <c r="J33" s="381"/>
      <c r="K33" s="381"/>
      <c r="L33" s="381"/>
      <c r="M33" s="381"/>
      <c r="N33" s="155"/>
      <c r="O33" s="244"/>
    </row>
    <row r="34" spans="2:15" ht="15">
      <c r="B34" s="244"/>
      <c r="C34" s="155"/>
      <c r="D34" s="155"/>
      <c r="E34" s="380" t="s">
        <v>131</v>
      </c>
      <c r="F34" s="380"/>
      <c r="G34" s="380"/>
      <c r="H34" s="380"/>
      <c r="I34" s="380"/>
      <c r="J34" s="380"/>
      <c r="K34" s="154"/>
      <c r="L34" s="154"/>
      <c r="M34" s="154"/>
      <c r="N34" s="154"/>
      <c r="O34" s="244"/>
    </row>
    <row r="35" spans="2:15" ht="11.25" customHeight="1">
      <c r="B35" s="244"/>
      <c r="C35" s="155"/>
      <c r="D35" s="155"/>
      <c r="E35" s="155"/>
      <c r="F35" s="381" t="s">
        <v>146</v>
      </c>
      <c r="G35" s="381"/>
      <c r="H35" s="381"/>
      <c r="I35" s="381"/>
      <c r="J35" s="381"/>
      <c r="K35" s="381"/>
      <c r="L35" s="381"/>
      <c r="M35" s="381"/>
      <c r="N35" s="256"/>
      <c r="O35" s="244"/>
    </row>
    <row r="36" spans="2:15" ht="15">
      <c r="B36" s="244"/>
      <c r="C36" s="155"/>
      <c r="D36" s="155"/>
      <c r="E36" s="154"/>
      <c r="F36" s="381"/>
      <c r="G36" s="381"/>
      <c r="H36" s="381"/>
      <c r="I36" s="381"/>
      <c r="J36" s="381"/>
      <c r="K36" s="381"/>
      <c r="L36" s="381"/>
      <c r="M36" s="381"/>
      <c r="N36" s="256"/>
      <c r="O36" s="244"/>
    </row>
    <row r="37" spans="2:15" ht="27" customHeight="1">
      <c r="B37" s="244"/>
      <c r="C37" s="155"/>
      <c r="D37" s="155"/>
      <c r="E37" s="154"/>
      <c r="F37" s="381"/>
      <c r="G37" s="381"/>
      <c r="H37" s="381"/>
      <c r="I37" s="381"/>
      <c r="J37" s="381"/>
      <c r="K37" s="381"/>
      <c r="L37" s="381"/>
      <c r="M37" s="381"/>
      <c r="N37" s="256"/>
      <c r="O37" s="244"/>
    </row>
    <row r="38" spans="2:15" ht="10.5" customHeight="1">
      <c r="B38" s="244"/>
      <c r="C38" s="244"/>
      <c r="D38" s="244"/>
      <c r="E38" s="244"/>
      <c r="F38" s="244"/>
      <c r="G38" s="244"/>
      <c r="H38" s="244"/>
      <c r="I38" s="244"/>
      <c r="J38" s="244"/>
      <c r="K38" s="244"/>
      <c r="L38" s="244"/>
      <c r="M38" s="244"/>
      <c r="N38" s="244"/>
      <c r="O38" s="244"/>
    </row>
    <row r="39" spans="3:14" ht="15.75">
      <c r="C39" s="257"/>
      <c r="E39" s="258"/>
      <c r="F39" s="259"/>
      <c r="G39" s="259"/>
      <c r="H39" s="259"/>
      <c r="I39" s="259"/>
      <c r="J39" s="259"/>
      <c r="K39" s="259"/>
      <c r="L39" s="259"/>
      <c r="M39" s="259"/>
      <c r="N39" s="259"/>
    </row>
    <row r="40" spans="5:14" ht="12.75" customHeight="1">
      <c r="E40" s="259"/>
      <c r="F40" s="259"/>
      <c r="G40" s="259"/>
      <c r="H40" s="259"/>
      <c r="I40" s="259"/>
      <c r="J40" s="259"/>
      <c r="K40" s="259"/>
      <c r="L40" s="259"/>
      <c r="M40" s="259"/>
      <c r="N40" s="259"/>
    </row>
    <row r="41" spans="3:14" ht="15">
      <c r="C41" s="260"/>
      <c r="E41" s="259"/>
      <c r="F41" s="259"/>
      <c r="G41" s="259"/>
      <c r="H41" s="259"/>
      <c r="I41" s="259"/>
      <c r="J41" s="259"/>
      <c r="K41" s="259"/>
      <c r="L41" s="259"/>
      <c r="M41" s="259"/>
      <c r="N41" s="259"/>
    </row>
    <row r="42" spans="3:14" ht="15.75">
      <c r="C42" s="257"/>
      <c r="E42" s="258"/>
      <c r="F42" s="259"/>
      <c r="G42" s="259"/>
      <c r="H42" s="259"/>
      <c r="I42" s="259"/>
      <c r="J42" s="259"/>
      <c r="K42" s="259"/>
      <c r="L42" s="259"/>
      <c r="M42" s="259"/>
      <c r="N42" s="259"/>
    </row>
    <row r="43" spans="5:14" ht="15">
      <c r="E43" s="259"/>
      <c r="F43" s="259"/>
      <c r="G43" s="259"/>
      <c r="H43" s="259"/>
      <c r="I43" s="259"/>
      <c r="J43" s="259"/>
      <c r="K43" s="259"/>
      <c r="L43" s="259"/>
      <c r="M43" s="259"/>
      <c r="N43" s="259"/>
    </row>
    <row r="44" spans="3:14" ht="12.75" customHeight="1">
      <c r="C44" s="260"/>
      <c r="E44" s="259"/>
      <c r="F44" s="259"/>
      <c r="G44" s="259"/>
      <c r="H44" s="259"/>
      <c r="I44" s="259"/>
      <c r="J44" s="259"/>
      <c r="K44" s="259"/>
      <c r="L44" s="259"/>
      <c r="M44" s="259"/>
      <c r="N44" s="259"/>
    </row>
    <row r="45" spans="5:14" ht="10.5" customHeight="1">
      <c r="E45" s="259"/>
      <c r="F45" s="259"/>
      <c r="G45" s="259"/>
      <c r="H45" s="259"/>
      <c r="I45" s="259"/>
      <c r="J45" s="259"/>
      <c r="K45" s="259"/>
      <c r="L45" s="259"/>
      <c r="M45" s="259"/>
      <c r="N45" s="259"/>
    </row>
    <row r="46" spans="3:14" ht="9" customHeight="1">
      <c r="C46" s="260"/>
      <c r="E46" s="259"/>
      <c r="F46" s="259"/>
      <c r="G46" s="259"/>
      <c r="H46" s="259"/>
      <c r="I46" s="259"/>
      <c r="J46" s="259"/>
      <c r="K46" s="259"/>
      <c r="L46" s="259"/>
      <c r="M46" s="259"/>
      <c r="N46" s="259"/>
    </row>
    <row r="47" spans="3:14" ht="9" customHeight="1">
      <c r="C47" s="260"/>
      <c r="D47" s="260"/>
      <c r="E47" s="260"/>
      <c r="F47" s="260"/>
      <c r="G47" s="260"/>
      <c r="H47" s="260"/>
      <c r="I47" s="260"/>
      <c r="J47" s="260"/>
      <c r="K47" s="260"/>
      <c r="L47" s="260"/>
      <c r="M47" s="260"/>
      <c r="N47" s="260"/>
    </row>
    <row r="48" spans="3:14" ht="15">
      <c r="C48" s="260"/>
      <c r="D48" s="261"/>
      <c r="E48" s="258"/>
      <c r="F48" s="259"/>
      <c r="G48" s="259"/>
      <c r="H48" s="259"/>
      <c r="I48" s="259"/>
      <c r="J48" s="259"/>
      <c r="K48" s="259"/>
      <c r="L48" s="259"/>
      <c r="M48" s="259"/>
      <c r="N48" s="259"/>
    </row>
    <row r="49" spans="3:14" ht="15">
      <c r="C49" s="260"/>
      <c r="D49" s="260"/>
      <c r="E49" s="259"/>
      <c r="F49" s="259"/>
      <c r="G49" s="259"/>
      <c r="H49" s="259"/>
      <c r="I49" s="259"/>
      <c r="J49" s="259"/>
      <c r="K49" s="259"/>
      <c r="L49" s="259"/>
      <c r="M49" s="259"/>
      <c r="N49" s="259"/>
    </row>
    <row r="50" spans="3:14" ht="15">
      <c r="C50" s="260"/>
      <c r="D50" s="260"/>
      <c r="E50" s="260"/>
      <c r="F50" s="260"/>
      <c r="G50" s="260"/>
      <c r="H50" s="260"/>
      <c r="I50" s="260"/>
      <c r="J50" s="260"/>
      <c r="K50" s="260"/>
      <c r="L50" s="260"/>
      <c r="M50" s="260"/>
      <c r="N50" s="260"/>
    </row>
    <row r="51" spans="3:14" ht="15.75">
      <c r="C51" s="262"/>
      <c r="D51" s="262"/>
      <c r="E51" s="262"/>
      <c r="F51" s="262"/>
      <c r="G51" s="262"/>
      <c r="H51" s="262"/>
      <c r="I51" s="262"/>
      <c r="J51" s="262"/>
      <c r="K51" s="243"/>
      <c r="L51" s="243"/>
      <c r="M51" s="243"/>
      <c r="N51" s="243"/>
    </row>
    <row r="52" spans="5:14" ht="15">
      <c r="E52" s="243"/>
      <c r="F52" s="243"/>
      <c r="G52" s="243"/>
      <c r="H52" s="243"/>
      <c r="I52" s="243"/>
      <c r="J52" s="243"/>
      <c r="K52" s="243"/>
      <c r="L52" s="243"/>
      <c r="M52" s="243"/>
      <c r="N52" s="243"/>
    </row>
    <row r="53" spans="4:14" ht="12.75" customHeight="1">
      <c r="D53" s="263"/>
      <c r="E53" s="263"/>
      <c r="F53" s="263"/>
      <c r="G53" s="263"/>
      <c r="H53" s="263"/>
      <c r="I53" s="263"/>
      <c r="J53" s="263"/>
      <c r="K53" s="263"/>
      <c r="L53" s="263"/>
      <c r="M53" s="263"/>
      <c r="N53" s="263"/>
    </row>
    <row r="54" spans="4:14" ht="15">
      <c r="D54" s="263"/>
      <c r="E54" s="263"/>
      <c r="F54" s="263"/>
      <c r="G54" s="263"/>
      <c r="H54" s="263"/>
      <c r="I54" s="263"/>
      <c r="J54" s="263"/>
      <c r="K54" s="263"/>
      <c r="L54" s="263"/>
      <c r="M54" s="263"/>
      <c r="N54" s="263"/>
    </row>
    <row r="55" spans="4:14" ht="15">
      <c r="D55" s="263"/>
      <c r="E55" s="263"/>
      <c r="F55" s="263"/>
      <c r="G55" s="263"/>
      <c r="H55" s="263"/>
      <c r="I55" s="263"/>
      <c r="J55" s="263"/>
      <c r="K55" s="263"/>
      <c r="L55" s="263"/>
      <c r="M55" s="263"/>
      <c r="N55" s="263"/>
    </row>
    <row r="56" spans="4:14" ht="15">
      <c r="D56" s="263"/>
      <c r="E56" s="263"/>
      <c r="F56" s="263"/>
      <c r="G56" s="263"/>
      <c r="H56" s="263"/>
      <c r="I56" s="263"/>
      <c r="J56" s="263"/>
      <c r="K56" s="263"/>
      <c r="L56" s="263"/>
      <c r="M56" s="263"/>
      <c r="N56" s="263"/>
    </row>
    <row r="57" spans="4:14" ht="15">
      <c r="D57" s="263"/>
      <c r="E57" s="263"/>
      <c r="F57" s="263"/>
      <c r="G57" s="263"/>
      <c r="H57" s="263"/>
      <c r="I57" s="263"/>
      <c r="J57" s="263"/>
      <c r="K57" s="263"/>
      <c r="L57" s="263"/>
      <c r="M57" s="263"/>
      <c r="N57" s="263"/>
    </row>
    <row r="58" spans="5:14" ht="15">
      <c r="E58" s="243"/>
      <c r="F58" s="243"/>
      <c r="G58" s="243"/>
      <c r="H58" s="243"/>
      <c r="I58" s="243"/>
      <c r="J58" s="243"/>
      <c r="K58" s="243"/>
      <c r="L58" s="243"/>
      <c r="M58" s="243"/>
      <c r="N58" s="243"/>
    </row>
    <row r="59" spans="4:14" ht="15">
      <c r="D59" s="263"/>
      <c r="E59" s="263"/>
      <c r="F59" s="263"/>
      <c r="G59" s="263"/>
      <c r="H59" s="263"/>
      <c r="I59" s="263"/>
      <c r="J59" s="263"/>
      <c r="K59" s="263"/>
      <c r="L59" s="263"/>
      <c r="M59" s="263"/>
      <c r="N59" s="263"/>
    </row>
    <row r="60" spans="4:14" ht="15">
      <c r="D60" s="263"/>
      <c r="E60" s="263"/>
      <c r="F60" s="263"/>
      <c r="G60" s="263"/>
      <c r="H60" s="263"/>
      <c r="I60" s="263"/>
      <c r="J60" s="263"/>
      <c r="K60" s="263"/>
      <c r="L60" s="263"/>
      <c r="M60" s="263"/>
      <c r="N60" s="263"/>
    </row>
    <row r="61" spans="5:14" ht="15">
      <c r="E61" s="243"/>
      <c r="F61" s="243"/>
      <c r="G61" s="243"/>
      <c r="H61" s="264"/>
      <c r="I61" s="264"/>
      <c r="J61" s="264"/>
      <c r="K61" s="264"/>
      <c r="L61" s="264"/>
      <c r="M61" s="264"/>
      <c r="N61" s="264"/>
    </row>
    <row r="62" spans="4:14" ht="15">
      <c r="D62" s="261"/>
      <c r="E62" s="258"/>
      <c r="F62" s="259"/>
      <c r="G62" s="259"/>
      <c r="H62" s="259"/>
      <c r="I62" s="259"/>
      <c r="J62" s="259"/>
      <c r="K62" s="259"/>
      <c r="L62" s="259"/>
      <c r="M62" s="259"/>
      <c r="N62" s="259"/>
    </row>
    <row r="63" spans="5:14" ht="15">
      <c r="E63" s="259"/>
      <c r="F63" s="259"/>
      <c r="G63" s="259"/>
      <c r="H63" s="259"/>
      <c r="I63" s="259"/>
      <c r="J63" s="259"/>
      <c r="K63" s="259"/>
      <c r="L63" s="259"/>
      <c r="M63" s="259"/>
      <c r="N63" s="259"/>
    </row>
    <row r="64" spans="5:14" ht="15">
      <c r="E64" s="259"/>
      <c r="F64" s="259"/>
      <c r="G64" s="259"/>
      <c r="H64" s="259"/>
      <c r="I64" s="259"/>
      <c r="J64" s="259"/>
      <c r="K64" s="259"/>
      <c r="L64" s="259"/>
      <c r="M64" s="259"/>
      <c r="N64" s="259"/>
    </row>
    <row r="65" spans="5:14" ht="15">
      <c r="E65" s="259"/>
      <c r="F65" s="259"/>
      <c r="G65" s="259"/>
      <c r="H65" s="259"/>
      <c r="I65" s="259"/>
      <c r="J65" s="259"/>
      <c r="K65" s="259"/>
      <c r="L65" s="259"/>
      <c r="M65" s="259"/>
      <c r="N65" s="259"/>
    </row>
    <row r="66" spans="5:14" ht="15">
      <c r="E66" s="243"/>
      <c r="F66" s="243"/>
      <c r="G66" s="243"/>
      <c r="H66" s="261"/>
      <c r="I66" s="261"/>
      <c r="J66" s="261"/>
      <c r="K66" s="261"/>
      <c r="L66" s="261"/>
      <c r="M66" s="261"/>
      <c r="N66" s="261"/>
    </row>
    <row r="67" spans="5:14" ht="15">
      <c r="E67" s="258"/>
      <c r="F67" s="259"/>
      <c r="G67" s="259"/>
      <c r="H67" s="259"/>
      <c r="I67" s="259"/>
      <c r="J67" s="259"/>
      <c r="K67" s="259"/>
      <c r="L67" s="259"/>
      <c r="M67" s="259"/>
      <c r="N67" s="259"/>
    </row>
    <row r="68" spans="5:14" ht="15">
      <c r="E68" s="259"/>
      <c r="F68" s="259"/>
      <c r="G68" s="259"/>
      <c r="H68" s="259"/>
      <c r="I68" s="259"/>
      <c r="J68" s="259"/>
      <c r="K68" s="259"/>
      <c r="L68" s="259"/>
      <c r="M68" s="259"/>
      <c r="N68" s="259"/>
    </row>
    <row r="69" spans="5:14" ht="12.75" customHeight="1">
      <c r="E69" s="259"/>
      <c r="F69" s="259"/>
      <c r="G69" s="259"/>
      <c r="H69" s="259"/>
      <c r="I69" s="259"/>
      <c r="J69" s="259"/>
      <c r="K69" s="259"/>
      <c r="L69" s="259"/>
      <c r="M69" s="259"/>
      <c r="N69" s="259"/>
    </row>
    <row r="70" spans="3:14" ht="15">
      <c r="C70" s="265"/>
      <c r="E70" s="259"/>
      <c r="F70" s="259"/>
      <c r="G70" s="259"/>
      <c r="H70" s="259"/>
      <c r="I70" s="259"/>
      <c r="J70" s="259"/>
      <c r="K70" s="259"/>
      <c r="L70" s="259"/>
      <c r="M70" s="259"/>
      <c r="N70" s="259"/>
    </row>
    <row r="71" spans="3:14" ht="15.75">
      <c r="C71" s="257"/>
      <c r="E71" s="259"/>
      <c r="F71" s="259"/>
      <c r="G71" s="259"/>
      <c r="H71" s="259"/>
      <c r="I71" s="259"/>
      <c r="J71" s="259"/>
      <c r="K71" s="259"/>
      <c r="L71" s="259"/>
      <c r="M71" s="259"/>
      <c r="N71" s="259"/>
    </row>
    <row r="72" spans="3:14" ht="15">
      <c r="C72" s="265"/>
      <c r="E72" s="243"/>
      <c r="F72" s="243"/>
      <c r="G72" s="243"/>
      <c r="H72" s="261"/>
      <c r="I72" s="261"/>
      <c r="J72" s="261"/>
      <c r="K72" s="261"/>
      <c r="L72" s="261"/>
      <c r="M72" s="261"/>
      <c r="N72" s="261"/>
    </row>
    <row r="73" spans="5:14" ht="15">
      <c r="E73" s="243"/>
      <c r="F73" s="258"/>
      <c r="G73" s="259"/>
      <c r="H73" s="259"/>
      <c r="I73" s="259"/>
      <c r="J73" s="259"/>
      <c r="K73" s="259"/>
      <c r="L73" s="259"/>
      <c r="M73" s="259"/>
      <c r="N73" s="259"/>
    </row>
    <row r="74" spans="3:14" ht="15.75">
      <c r="C74" s="266"/>
      <c r="E74" s="264"/>
      <c r="F74" s="259"/>
      <c r="G74" s="259"/>
      <c r="H74" s="259"/>
      <c r="I74" s="259"/>
      <c r="J74" s="259"/>
      <c r="K74" s="259"/>
      <c r="L74" s="259"/>
      <c r="M74" s="259"/>
      <c r="N74" s="259"/>
    </row>
    <row r="75" spans="5:14" ht="15">
      <c r="E75" s="264"/>
      <c r="F75" s="259"/>
      <c r="G75" s="259"/>
      <c r="H75" s="259"/>
      <c r="I75" s="259"/>
      <c r="J75" s="259"/>
      <c r="K75" s="259"/>
      <c r="L75" s="259"/>
      <c r="M75" s="259"/>
      <c r="N75" s="259"/>
    </row>
    <row r="76" spans="5:14" ht="15">
      <c r="E76" s="243"/>
      <c r="F76" s="243"/>
      <c r="G76" s="243"/>
      <c r="H76" s="264"/>
      <c r="I76" s="264"/>
      <c r="J76" s="264"/>
      <c r="K76" s="264"/>
      <c r="L76" s="264"/>
      <c r="M76" s="264"/>
      <c r="N76" s="264"/>
    </row>
    <row r="77" spans="3:14" ht="15">
      <c r="C77" s="265"/>
      <c r="E77" s="263"/>
      <c r="F77" s="263"/>
      <c r="G77" s="263"/>
      <c r="H77" s="263"/>
      <c r="I77" s="263"/>
      <c r="J77" s="263"/>
      <c r="K77" s="263"/>
      <c r="L77" s="263"/>
      <c r="M77" s="263"/>
      <c r="N77" s="263"/>
    </row>
    <row r="78" spans="3:14" ht="15">
      <c r="C78" s="265"/>
      <c r="E78" s="263"/>
      <c r="F78" s="263"/>
      <c r="G78" s="263"/>
      <c r="H78" s="263"/>
      <c r="I78" s="263"/>
      <c r="J78" s="263"/>
      <c r="K78" s="263"/>
      <c r="L78" s="263"/>
      <c r="M78" s="263"/>
      <c r="N78" s="263"/>
    </row>
    <row r="79" spans="3:14" ht="15">
      <c r="C79" s="265"/>
      <c r="E79" s="263"/>
      <c r="F79" s="263"/>
      <c r="G79" s="263"/>
      <c r="H79" s="263"/>
      <c r="I79" s="263"/>
      <c r="J79" s="263"/>
      <c r="K79" s="263"/>
      <c r="L79" s="263"/>
      <c r="M79" s="263"/>
      <c r="N79" s="263"/>
    </row>
    <row r="80" spans="5:14" ht="15">
      <c r="E80" s="261"/>
      <c r="F80" s="261"/>
      <c r="G80" s="261"/>
      <c r="H80" s="260"/>
      <c r="I80" s="260"/>
      <c r="J80" s="260"/>
      <c r="K80" s="260"/>
      <c r="L80" s="260"/>
      <c r="M80" s="260"/>
      <c r="N80" s="260"/>
    </row>
    <row r="81" spans="4:14" ht="15">
      <c r="D81" s="263"/>
      <c r="E81" s="263"/>
      <c r="F81" s="263"/>
      <c r="G81" s="263"/>
      <c r="H81" s="263"/>
      <c r="I81" s="263"/>
      <c r="J81" s="263"/>
      <c r="K81" s="263"/>
      <c r="L81" s="263"/>
      <c r="M81" s="263"/>
      <c r="N81" s="263"/>
    </row>
    <row r="82" spans="4:14" ht="15">
      <c r="D82" s="263"/>
      <c r="E82" s="263"/>
      <c r="F82" s="263"/>
      <c r="G82" s="263"/>
      <c r="H82" s="263"/>
      <c r="I82" s="263"/>
      <c r="J82" s="263"/>
      <c r="K82" s="263"/>
      <c r="L82" s="263"/>
      <c r="M82" s="263"/>
      <c r="N82" s="263"/>
    </row>
    <row r="83" spans="3:14" ht="15">
      <c r="C83" s="261"/>
      <c r="D83" s="261"/>
      <c r="E83" s="261"/>
      <c r="F83" s="261"/>
      <c r="G83" s="261"/>
      <c r="H83" s="243"/>
      <c r="I83" s="243"/>
      <c r="J83" s="243"/>
      <c r="K83" s="243"/>
      <c r="L83" s="243"/>
      <c r="M83" s="243"/>
      <c r="N83" s="243"/>
    </row>
    <row r="84" spans="4:14" ht="15">
      <c r="D84" s="263"/>
      <c r="E84" s="263"/>
      <c r="F84" s="263"/>
      <c r="G84" s="263"/>
      <c r="H84" s="263"/>
      <c r="I84" s="263"/>
      <c r="J84" s="263"/>
      <c r="K84" s="263"/>
      <c r="L84" s="263"/>
      <c r="M84" s="263"/>
      <c r="N84" s="263"/>
    </row>
    <row r="85" spans="4:14" ht="15">
      <c r="D85" s="263"/>
      <c r="E85" s="263"/>
      <c r="F85" s="263"/>
      <c r="G85" s="263"/>
      <c r="H85" s="263"/>
      <c r="I85" s="263"/>
      <c r="J85" s="263"/>
      <c r="K85" s="263"/>
      <c r="L85" s="263"/>
      <c r="M85" s="263"/>
      <c r="N85" s="263"/>
    </row>
    <row r="86" spans="5:14" ht="15">
      <c r="E86" s="243"/>
      <c r="F86" s="243"/>
      <c r="G86" s="243"/>
      <c r="H86" s="243"/>
      <c r="I86" s="243"/>
      <c r="J86" s="243"/>
      <c r="K86" s="243"/>
      <c r="L86" s="243"/>
      <c r="M86" s="243"/>
      <c r="N86" s="243"/>
    </row>
    <row r="87" spans="3:14" ht="12.75" customHeight="1">
      <c r="C87" s="264"/>
      <c r="D87" s="264"/>
      <c r="E87" s="264"/>
      <c r="F87" s="264"/>
      <c r="G87" s="264"/>
      <c r="H87" s="264"/>
      <c r="I87" s="264"/>
      <c r="J87" s="264"/>
      <c r="K87" s="264"/>
      <c r="L87" s="264"/>
      <c r="M87" s="264"/>
      <c r="N87" s="264"/>
    </row>
    <row r="88" spans="5:14" ht="15">
      <c r="E88" s="243"/>
      <c r="F88" s="243"/>
      <c r="G88" s="243"/>
      <c r="H88" s="243"/>
      <c r="I88" s="243"/>
      <c r="J88" s="243"/>
      <c r="K88" s="243"/>
      <c r="L88" s="243"/>
      <c r="M88" s="243"/>
      <c r="N88" s="243"/>
    </row>
    <row r="89" spans="3:14" ht="15">
      <c r="C89" s="264"/>
      <c r="D89" s="264"/>
      <c r="E89" s="243"/>
      <c r="F89" s="243"/>
      <c r="G89" s="243"/>
      <c r="H89" s="243"/>
      <c r="I89" s="243"/>
      <c r="J89" s="243"/>
      <c r="K89" s="243"/>
      <c r="L89" s="243"/>
      <c r="M89" s="243"/>
      <c r="N89" s="243"/>
    </row>
    <row r="90" spans="5:14" ht="15">
      <c r="E90" s="243"/>
      <c r="F90" s="243"/>
      <c r="G90" s="243"/>
      <c r="H90" s="243"/>
      <c r="I90" s="243"/>
      <c r="J90" s="243"/>
      <c r="K90" s="243"/>
      <c r="L90" s="243"/>
      <c r="M90" s="243"/>
      <c r="N90" s="243"/>
    </row>
    <row r="91" spans="3:14" ht="15">
      <c r="C91" s="264"/>
      <c r="D91" s="264"/>
      <c r="E91" s="264"/>
      <c r="F91" s="264"/>
      <c r="G91" s="264"/>
      <c r="H91" s="264"/>
      <c r="I91" s="264"/>
      <c r="J91" s="264"/>
      <c r="K91" s="264"/>
      <c r="L91" s="264"/>
      <c r="M91" s="264"/>
      <c r="N91" s="264"/>
    </row>
    <row r="92" spans="3:14" ht="15">
      <c r="C92" s="264"/>
      <c r="D92" s="264"/>
      <c r="E92" s="264"/>
      <c r="F92" s="264"/>
      <c r="G92" s="264"/>
      <c r="H92" s="264"/>
      <c r="I92" s="264"/>
      <c r="J92" s="264"/>
      <c r="K92" s="264"/>
      <c r="L92" s="264"/>
      <c r="M92" s="264"/>
      <c r="N92" s="264"/>
    </row>
    <row r="93" spans="5:14" ht="15">
      <c r="E93" s="243"/>
      <c r="F93" s="243"/>
      <c r="G93" s="243"/>
      <c r="H93" s="243"/>
      <c r="I93" s="243"/>
      <c r="J93" s="243"/>
      <c r="K93" s="243"/>
      <c r="L93" s="243"/>
      <c r="M93" s="243"/>
      <c r="N93" s="243"/>
    </row>
    <row r="94" spans="3:14" ht="12.75" customHeight="1">
      <c r="C94" s="264"/>
      <c r="D94" s="264"/>
      <c r="E94" s="243"/>
      <c r="F94" s="243"/>
      <c r="G94" s="243"/>
      <c r="H94" s="243"/>
      <c r="I94" s="243"/>
      <c r="J94" s="243"/>
      <c r="K94" s="243"/>
      <c r="L94" s="243"/>
      <c r="M94" s="243"/>
      <c r="N94" s="243"/>
    </row>
    <row r="95" spans="5:14" ht="15">
      <c r="E95" s="243"/>
      <c r="F95" s="243"/>
      <c r="G95" s="243"/>
      <c r="H95" s="243"/>
      <c r="I95" s="243"/>
      <c r="J95" s="243"/>
      <c r="K95" s="243"/>
      <c r="L95" s="243"/>
      <c r="M95" s="243"/>
      <c r="N95" s="243"/>
    </row>
    <row r="96" spans="5:14" ht="12.75" customHeight="1">
      <c r="E96" s="243"/>
      <c r="F96" s="243"/>
      <c r="G96" s="243"/>
      <c r="H96" s="243"/>
      <c r="I96" s="243"/>
      <c r="J96" s="243"/>
      <c r="K96" s="243"/>
      <c r="L96" s="243"/>
      <c r="M96" s="243"/>
      <c r="N96" s="243"/>
    </row>
    <row r="97" spans="5:14" ht="15">
      <c r="E97" s="243"/>
      <c r="F97" s="243"/>
      <c r="G97" s="243"/>
      <c r="H97" s="243"/>
      <c r="I97" s="243"/>
      <c r="J97" s="243"/>
      <c r="K97" s="243"/>
      <c r="L97" s="243"/>
      <c r="M97" s="243"/>
      <c r="N97" s="243"/>
    </row>
    <row r="98" spans="5:14" ht="15">
      <c r="E98" s="243"/>
      <c r="F98" s="243"/>
      <c r="G98" s="243"/>
      <c r="H98" s="243"/>
      <c r="I98" s="243"/>
      <c r="J98" s="243"/>
      <c r="K98" s="243"/>
      <c r="L98" s="243"/>
      <c r="M98" s="243"/>
      <c r="N98" s="243"/>
    </row>
    <row r="99" spans="5:14" ht="15">
      <c r="E99" s="243"/>
      <c r="F99" s="243"/>
      <c r="G99" s="243"/>
      <c r="H99" s="243"/>
      <c r="I99" s="243"/>
      <c r="J99" s="243"/>
      <c r="K99" s="243"/>
      <c r="L99" s="243"/>
      <c r="M99" s="243"/>
      <c r="N99" s="243"/>
    </row>
    <row r="100" spans="3:14" ht="15.75">
      <c r="C100" s="257"/>
      <c r="D100" s="257"/>
      <c r="E100" s="243"/>
      <c r="F100" s="243"/>
      <c r="G100" s="243"/>
      <c r="H100" s="243"/>
      <c r="I100" s="243"/>
      <c r="J100" s="243"/>
      <c r="K100" s="243"/>
      <c r="L100" s="243"/>
      <c r="M100" s="243"/>
      <c r="N100" s="243"/>
    </row>
    <row r="101" spans="5:14" ht="15">
      <c r="E101" s="243"/>
      <c r="F101" s="243"/>
      <c r="G101" s="243"/>
      <c r="H101" s="243"/>
      <c r="I101" s="243"/>
      <c r="J101" s="243"/>
      <c r="K101" s="243"/>
      <c r="L101" s="243"/>
      <c r="M101" s="243"/>
      <c r="N101" s="243"/>
    </row>
    <row r="102" spans="3:14" ht="15.75">
      <c r="C102" s="262"/>
      <c r="D102" s="262"/>
      <c r="E102" s="262"/>
      <c r="F102" s="262"/>
      <c r="G102" s="262"/>
      <c r="H102" s="261"/>
      <c r="I102" s="261"/>
      <c r="J102" s="261"/>
      <c r="K102" s="261"/>
      <c r="L102" s="261"/>
      <c r="M102" s="261"/>
      <c r="N102" s="261"/>
    </row>
    <row r="103" spans="5:14" ht="9" customHeight="1">
      <c r="E103" s="261"/>
      <c r="F103" s="261"/>
      <c r="G103" s="261"/>
      <c r="H103" s="261"/>
      <c r="I103" s="261"/>
      <c r="J103" s="261"/>
      <c r="K103" s="261"/>
      <c r="L103" s="261"/>
      <c r="M103" s="261"/>
      <c r="N103" s="261"/>
    </row>
    <row r="104" spans="4:14" ht="9" customHeight="1">
      <c r="D104" s="258"/>
      <c r="E104" s="259"/>
      <c r="F104" s="259"/>
      <c r="G104" s="259"/>
      <c r="H104" s="259"/>
      <c r="I104" s="259"/>
      <c r="J104" s="259"/>
      <c r="K104" s="259"/>
      <c r="L104" s="259"/>
      <c r="M104" s="259"/>
      <c r="N104" s="259"/>
    </row>
    <row r="105" spans="3:14" ht="9" customHeight="1">
      <c r="C105" s="265"/>
      <c r="D105" s="259"/>
      <c r="E105" s="259"/>
      <c r="F105" s="259"/>
      <c r="G105" s="259"/>
      <c r="H105" s="259"/>
      <c r="I105" s="259"/>
      <c r="J105" s="259"/>
      <c r="K105" s="259"/>
      <c r="L105" s="259"/>
      <c r="M105" s="259"/>
      <c r="N105" s="259"/>
    </row>
    <row r="106" spans="4:14" ht="15">
      <c r="D106" s="259"/>
      <c r="E106" s="259"/>
      <c r="F106" s="259"/>
      <c r="G106" s="259"/>
      <c r="H106" s="259"/>
      <c r="I106" s="259"/>
      <c r="J106" s="259"/>
      <c r="K106" s="259"/>
      <c r="L106" s="259"/>
      <c r="M106" s="259"/>
      <c r="N106" s="259"/>
    </row>
    <row r="107" spans="5:14" ht="15">
      <c r="E107" s="243"/>
      <c r="F107" s="243"/>
      <c r="G107" s="243"/>
      <c r="H107" s="243"/>
      <c r="I107" s="243"/>
      <c r="J107" s="243"/>
      <c r="K107" s="243"/>
      <c r="L107" s="243"/>
      <c r="M107" s="243"/>
      <c r="N107" s="243"/>
    </row>
    <row r="108" spans="4:14" ht="15">
      <c r="D108" s="265"/>
      <c r="E108" s="265"/>
      <c r="F108" s="265"/>
      <c r="G108" s="265"/>
      <c r="H108" s="265"/>
      <c r="I108" s="265"/>
      <c r="J108" s="265"/>
      <c r="K108" s="265"/>
      <c r="L108" s="265"/>
      <c r="M108" s="265"/>
      <c r="N108" s="265"/>
    </row>
    <row r="109" spans="4:14" ht="12.75" customHeight="1">
      <c r="D109" s="265"/>
      <c r="E109" s="265"/>
      <c r="F109" s="265"/>
      <c r="G109" s="265"/>
      <c r="H109" s="265"/>
      <c r="I109" s="265"/>
      <c r="J109" s="265"/>
      <c r="K109" s="265"/>
      <c r="L109" s="265"/>
      <c r="M109" s="265"/>
      <c r="N109" s="265"/>
    </row>
    <row r="110" spans="5:14" ht="15">
      <c r="E110" s="243"/>
      <c r="F110" s="243"/>
      <c r="G110" s="243"/>
      <c r="H110" s="264"/>
      <c r="I110" s="264"/>
      <c r="J110" s="264"/>
      <c r="K110" s="264"/>
      <c r="L110" s="264"/>
      <c r="M110" s="264"/>
      <c r="N110" s="264"/>
    </row>
    <row r="111" spans="4:14" ht="12.75" customHeight="1">
      <c r="D111" s="265"/>
      <c r="E111" s="265"/>
      <c r="F111" s="265"/>
      <c r="G111" s="265"/>
      <c r="H111" s="265"/>
      <c r="I111" s="265"/>
      <c r="J111" s="265"/>
      <c r="K111" s="265"/>
      <c r="L111" s="265"/>
      <c r="M111" s="265"/>
      <c r="N111" s="265"/>
    </row>
    <row r="112" spans="4:14" ht="15">
      <c r="D112" s="265"/>
      <c r="E112" s="265"/>
      <c r="F112" s="265"/>
      <c r="G112" s="265"/>
      <c r="H112" s="265"/>
      <c r="I112" s="265"/>
      <c r="J112" s="265"/>
      <c r="K112" s="265"/>
      <c r="L112" s="265"/>
      <c r="M112" s="265"/>
      <c r="N112" s="265"/>
    </row>
    <row r="113" spans="4:14" ht="15">
      <c r="D113" s="265"/>
      <c r="E113" s="265"/>
      <c r="F113" s="265"/>
      <c r="G113" s="265"/>
      <c r="H113" s="265"/>
      <c r="I113" s="265"/>
      <c r="J113" s="265"/>
      <c r="K113" s="265"/>
      <c r="L113" s="265"/>
      <c r="M113" s="265"/>
      <c r="N113" s="265"/>
    </row>
    <row r="114" spans="5:14" ht="15">
      <c r="E114" s="243"/>
      <c r="F114" s="243"/>
      <c r="G114" s="243"/>
      <c r="H114" s="264"/>
      <c r="I114" s="264"/>
      <c r="J114" s="264"/>
      <c r="K114" s="264"/>
      <c r="L114" s="264"/>
      <c r="M114" s="264"/>
      <c r="N114" s="264"/>
    </row>
    <row r="115" spans="4:14" ht="15">
      <c r="D115" s="265"/>
      <c r="E115" s="265"/>
      <c r="F115" s="265"/>
      <c r="G115" s="265"/>
      <c r="H115" s="265"/>
      <c r="I115" s="265"/>
      <c r="J115" s="265"/>
      <c r="K115" s="265"/>
      <c r="L115" s="265"/>
      <c r="M115" s="265"/>
      <c r="N115" s="265"/>
    </row>
    <row r="116" spans="4:14" ht="15">
      <c r="D116" s="265"/>
      <c r="E116" s="265"/>
      <c r="F116" s="265"/>
      <c r="G116" s="265"/>
      <c r="H116" s="265"/>
      <c r="I116" s="265"/>
      <c r="J116" s="265"/>
      <c r="K116" s="265"/>
      <c r="L116" s="265"/>
      <c r="M116" s="265"/>
      <c r="N116" s="265"/>
    </row>
    <row r="117" spans="5:14" ht="15">
      <c r="E117" s="243"/>
      <c r="F117" s="243"/>
      <c r="G117" s="243"/>
      <c r="H117" s="243"/>
      <c r="I117" s="243"/>
      <c r="J117" s="243"/>
      <c r="K117" s="243"/>
      <c r="L117" s="243"/>
      <c r="M117" s="243"/>
      <c r="N117" s="243"/>
    </row>
    <row r="118" spans="4:14" ht="12.75" customHeight="1">
      <c r="D118" s="265"/>
      <c r="E118" s="265"/>
      <c r="F118" s="265"/>
      <c r="G118" s="265"/>
      <c r="H118" s="265"/>
      <c r="I118" s="265"/>
      <c r="J118" s="265"/>
      <c r="K118" s="265"/>
      <c r="L118" s="265"/>
      <c r="M118" s="265"/>
      <c r="N118" s="265"/>
    </row>
    <row r="119" spans="4:14" ht="15">
      <c r="D119" s="265"/>
      <c r="E119" s="265"/>
      <c r="F119" s="265"/>
      <c r="G119" s="265"/>
      <c r="H119" s="265"/>
      <c r="I119" s="265"/>
      <c r="J119" s="265"/>
      <c r="K119" s="265"/>
      <c r="L119" s="265"/>
      <c r="M119" s="265"/>
      <c r="N119" s="265"/>
    </row>
    <row r="120" spans="5:14" ht="15">
      <c r="E120" s="243"/>
      <c r="F120" s="243"/>
      <c r="G120" s="243"/>
      <c r="H120" s="243"/>
      <c r="I120" s="243"/>
      <c r="J120" s="243"/>
      <c r="K120" s="243"/>
      <c r="L120" s="243"/>
      <c r="M120" s="243"/>
      <c r="N120" s="243"/>
    </row>
    <row r="121" spans="4:14" ht="15">
      <c r="D121" s="265"/>
      <c r="E121" s="265"/>
      <c r="F121" s="265"/>
      <c r="G121" s="265"/>
      <c r="H121" s="265"/>
      <c r="I121" s="265"/>
      <c r="J121" s="265"/>
      <c r="K121" s="265"/>
      <c r="L121" s="265"/>
      <c r="M121" s="265"/>
      <c r="N121" s="265"/>
    </row>
    <row r="122" spans="4:14" ht="15">
      <c r="D122" s="265"/>
      <c r="E122" s="265"/>
      <c r="F122" s="265"/>
      <c r="G122" s="265"/>
      <c r="H122" s="265"/>
      <c r="I122" s="265"/>
      <c r="J122" s="265"/>
      <c r="K122" s="265"/>
      <c r="L122" s="265"/>
      <c r="M122" s="265"/>
      <c r="N122" s="265"/>
    </row>
    <row r="123" spans="5:14" ht="15">
      <c r="E123" s="264"/>
      <c r="F123" s="264"/>
      <c r="G123" s="264"/>
      <c r="H123" s="243"/>
      <c r="I123" s="243"/>
      <c r="J123" s="243"/>
      <c r="K123" s="243"/>
      <c r="L123" s="243"/>
      <c r="M123" s="243"/>
      <c r="N123" s="243"/>
    </row>
    <row r="124" spans="4:14" ht="12.75" customHeight="1">
      <c r="D124" s="263"/>
      <c r="E124" s="263"/>
      <c r="F124" s="263"/>
      <c r="G124" s="263"/>
      <c r="H124" s="263"/>
      <c r="I124" s="263"/>
      <c r="J124" s="263"/>
      <c r="K124" s="263"/>
      <c r="L124" s="263"/>
      <c r="M124" s="263"/>
      <c r="N124" s="263"/>
    </row>
    <row r="125" spans="4:14" ht="15">
      <c r="D125" s="263"/>
      <c r="E125" s="263"/>
      <c r="F125" s="263"/>
      <c r="G125" s="263"/>
      <c r="H125" s="263"/>
      <c r="I125" s="263"/>
      <c r="J125" s="263"/>
      <c r="K125" s="263"/>
      <c r="L125" s="263"/>
      <c r="M125" s="263"/>
      <c r="N125" s="263"/>
    </row>
    <row r="126" spans="4:14" ht="15">
      <c r="D126" s="263"/>
      <c r="E126" s="263"/>
      <c r="F126" s="263"/>
      <c r="G126" s="263"/>
      <c r="H126" s="263"/>
      <c r="I126" s="263"/>
      <c r="J126" s="263"/>
      <c r="K126" s="263"/>
      <c r="L126" s="263"/>
      <c r="M126" s="263"/>
      <c r="N126" s="263"/>
    </row>
    <row r="127" spans="4:14" ht="15">
      <c r="D127" s="263"/>
      <c r="E127" s="263"/>
      <c r="F127" s="263"/>
      <c r="G127" s="263"/>
      <c r="H127" s="263"/>
      <c r="I127" s="263"/>
      <c r="J127" s="263"/>
      <c r="K127" s="263"/>
      <c r="L127" s="263"/>
      <c r="M127" s="263"/>
      <c r="N127" s="263"/>
    </row>
    <row r="128" spans="4:14" ht="15">
      <c r="D128" s="263"/>
      <c r="E128" s="263"/>
      <c r="F128" s="263"/>
      <c r="G128" s="263"/>
      <c r="H128" s="263"/>
      <c r="I128" s="263"/>
      <c r="J128" s="263"/>
      <c r="K128" s="263"/>
      <c r="L128" s="263"/>
      <c r="M128" s="263"/>
      <c r="N128" s="263"/>
    </row>
    <row r="129" spans="4:14" ht="15">
      <c r="D129" s="263"/>
      <c r="E129" s="263"/>
      <c r="F129" s="263"/>
      <c r="G129" s="263"/>
      <c r="H129" s="263"/>
      <c r="I129" s="263"/>
      <c r="J129" s="263"/>
      <c r="K129" s="263"/>
      <c r="L129" s="263"/>
      <c r="M129" s="263"/>
      <c r="N129" s="263"/>
    </row>
    <row r="130" spans="4:14" ht="15">
      <c r="D130" s="263"/>
      <c r="E130" s="263"/>
      <c r="F130" s="263"/>
      <c r="G130" s="263"/>
      <c r="H130" s="263"/>
      <c r="I130" s="263"/>
      <c r="J130" s="263"/>
      <c r="K130" s="263"/>
      <c r="L130" s="263"/>
      <c r="M130" s="263"/>
      <c r="N130" s="263"/>
    </row>
    <row r="131" spans="3:14" ht="12.75" customHeight="1">
      <c r="C131" s="267"/>
      <c r="D131" s="264"/>
      <c r="E131" s="264"/>
      <c r="F131" s="264"/>
      <c r="G131" s="264"/>
      <c r="H131" s="264"/>
      <c r="I131" s="264"/>
      <c r="J131" s="264"/>
      <c r="K131" s="264"/>
      <c r="L131" s="264"/>
      <c r="M131" s="264"/>
      <c r="N131" s="264"/>
    </row>
    <row r="132" spans="5:14" ht="15">
      <c r="E132" s="263"/>
      <c r="F132" s="263"/>
      <c r="G132" s="263"/>
      <c r="H132" s="263"/>
      <c r="I132" s="263"/>
      <c r="J132" s="263"/>
      <c r="K132" s="263"/>
      <c r="L132" s="263"/>
      <c r="M132" s="263"/>
      <c r="N132" s="263"/>
    </row>
    <row r="133" spans="5:14" ht="15">
      <c r="E133" s="263"/>
      <c r="F133" s="263"/>
      <c r="G133" s="263"/>
      <c r="H133" s="263"/>
      <c r="I133" s="263"/>
      <c r="J133" s="263"/>
      <c r="K133" s="263"/>
      <c r="L133" s="263"/>
      <c r="M133" s="263"/>
      <c r="N133" s="263"/>
    </row>
    <row r="134" spans="5:14" ht="15">
      <c r="E134" s="263"/>
      <c r="F134" s="263"/>
      <c r="G134" s="263"/>
      <c r="H134" s="263"/>
      <c r="I134" s="263"/>
      <c r="J134" s="263"/>
      <c r="K134" s="263"/>
      <c r="L134" s="263"/>
      <c r="M134" s="263"/>
      <c r="N134" s="263"/>
    </row>
    <row r="135" spans="5:14" ht="15">
      <c r="E135" s="263"/>
      <c r="F135" s="263"/>
      <c r="G135" s="263"/>
      <c r="H135" s="263"/>
      <c r="I135" s="263"/>
      <c r="J135" s="263"/>
      <c r="K135" s="263"/>
      <c r="L135" s="263"/>
      <c r="M135" s="263"/>
      <c r="N135" s="263"/>
    </row>
    <row r="136" spans="5:14" ht="15">
      <c r="E136" s="263"/>
      <c r="F136" s="263"/>
      <c r="G136" s="263"/>
      <c r="H136" s="263"/>
      <c r="I136" s="263"/>
      <c r="J136" s="263"/>
      <c r="K136" s="263"/>
      <c r="L136" s="263"/>
      <c r="M136" s="263"/>
      <c r="N136" s="263"/>
    </row>
    <row r="137" spans="5:14" ht="15">
      <c r="E137" s="263"/>
      <c r="F137" s="263"/>
      <c r="G137" s="263"/>
      <c r="H137" s="263"/>
      <c r="I137" s="263"/>
      <c r="J137" s="263"/>
      <c r="K137" s="263"/>
      <c r="L137" s="263"/>
      <c r="M137" s="263"/>
      <c r="N137" s="263"/>
    </row>
    <row r="138" spans="5:14" ht="15">
      <c r="E138" s="263"/>
      <c r="F138" s="263"/>
      <c r="G138" s="263"/>
      <c r="H138" s="263"/>
      <c r="I138" s="263"/>
      <c r="J138" s="263"/>
      <c r="K138" s="263"/>
      <c r="L138" s="263"/>
      <c r="M138" s="263"/>
      <c r="N138" s="263"/>
    </row>
    <row r="139" spans="5:14" ht="15">
      <c r="E139" s="263"/>
      <c r="F139" s="263"/>
      <c r="G139" s="263"/>
      <c r="H139" s="263"/>
      <c r="I139" s="263"/>
      <c r="J139" s="263"/>
      <c r="K139" s="263"/>
      <c r="L139" s="263"/>
      <c r="M139" s="263"/>
      <c r="N139" s="263"/>
    </row>
    <row r="140" spans="5:14" ht="15">
      <c r="E140" s="263"/>
      <c r="F140" s="263"/>
      <c r="G140" s="263"/>
      <c r="H140" s="263"/>
      <c r="I140" s="263"/>
      <c r="J140" s="263"/>
      <c r="K140" s="263"/>
      <c r="L140" s="263"/>
      <c r="M140" s="263"/>
      <c r="N140" s="263"/>
    </row>
    <row r="141" spans="5:14" ht="15">
      <c r="E141" s="263"/>
      <c r="F141" s="263"/>
      <c r="G141" s="263"/>
      <c r="H141" s="263"/>
      <c r="I141" s="263"/>
      <c r="J141" s="263"/>
      <c r="K141" s="263"/>
      <c r="L141" s="263"/>
      <c r="M141" s="263"/>
      <c r="N141" s="263"/>
    </row>
    <row r="142" spans="5:14" ht="15">
      <c r="E142" s="263"/>
      <c r="F142" s="263"/>
      <c r="G142" s="263"/>
      <c r="H142" s="263"/>
      <c r="I142" s="263"/>
      <c r="J142" s="263"/>
      <c r="K142" s="263"/>
      <c r="L142" s="263"/>
      <c r="M142" s="263"/>
      <c r="N142" s="263"/>
    </row>
    <row r="143" spans="5:14" ht="12.75" customHeight="1">
      <c r="E143" s="263"/>
      <c r="F143" s="263"/>
      <c r="G143" s="263"/>
      <c r="H143" s="263"/>
      <c r="I143" s="263"/>
      <c r="J143" s="263"/>
      <c r="K143" s="263"/>
      <c r="L143" s="263"/>
      <c r="M143" s="263"/>
      <c r="N143" s="263"/>
    </row>
    <row r="144" spans="5:14" ht="12.75" customHeight="1">
      <c r="E144" s="243"/>
      <c r="F144" s="243"/>
      <c r="G144" s="243"/>
      <c r="H144" s="243"/>
      <c r="I144" s="243"/>
      <c r="J144" s="243"/>
      <c r="K144" s="243"/>
      <c r="L144" s="243"/>
      <c r="M144" s="243"/>
      <c r="N144" s="243"/>
    </row>
    <row r="145" spans="5:14" ht="12.75" customHeight="1">
      <c r="E145" s="263"/>
      <c r="F145" s="263"/>
      <c r="G145" s="263"/>
      <c r="H145" s="263"/>
      <c r="I145" s="263"/>
      <c r="J145" s="263"/>
      <c r="K145" s="263"/>
      <c r="L145" s="263"/>
      <c r="M145" s="263"/>
      <c r="N145" s="263"/>
    </row>
    <row r="146" spans="5:14" ht="15">
      <c r="E146" s="263"/>
      <c r="F146" s="263"/>
      <c r="G146" s="263"/>
      <c r="H146" s="263"/>
      <c r="I146" s="263"/>
      <c r="J146" s="263"/>
      <c r="K146" s="263"/>
      <c r="L146" s="263"/>
      <c r="M146" s="263"/>
      <c r="N146" s="263"/>
    </row>
    <row r="147" spans="5:14" ht="15">
      <c r="E147" s="243"/>
      <c r="F147" s="243"/>
      <c r="G147" s="243"/>
      <c r="H147" s="243"/>
      <c r="I147" s="243"/>
      <c r="J147" s="243"/>
      <c r="K147" s="243"/>
      <c r="L147" s="243"/>
      <c r="M147" s="243"/>
      <c r="N147" s="243"/>
    </row>
    <row r="148" spans="4:14" ht="15">
      <c r="D148" s="263"/>
      <c r="E148" s="263"/>
      <c r="F148" s="263"/>
      <c r="G148" s="263"/>
      <c r="H148" s="263"/>
      <c r="I148" s="263"/>
      <c r="J148" s="263"/>
      <c r="K148" s="263"/>
      <c r="L148" s="263"/>
      <c r="M148" s="263"/>
      <c r="N148" s="263"/>
    </row>
    <row r="149" spans="2:15" ht="15">
      <c r="B149" s="268"/>
      <c r="D149" s="263"/>
      <c r="E149" s="263"/>
      <c r="F149" s="263"/>
      <c r="G149" s="263"/>
      <c r="H149" s="263"/>
      <c r="I149" s="263"/>
      <c r="J149" s="263"/>
      <c r="K149" s="263"/>
      <c r="L149" s="263"/>
      <c r="M149" s="263"/>
      <c r="N149" s="263"/>
      <c r="O149" s="268"/>
    </row>
    <row r="150" spans="2:15" ht="15">
      <c r="B150" s="268"/>
      <c r="E150" s="243"/>
      <c r="F150" s="243"/>
      <c r="G150" s="243"/>
      <c r="H150" s="261"/>
      <c r="I150" s="261"/>
      <c r="J150" s="261"/>
      <c r="K150" s="261"/>
      <c r="L150" s="261"/>
      <c r="M150" s="261"/>
      <c r="N150" s="261"/>
      <c r="O150" s="268"/>
    </row>
    <row r="151" spans="2:15" ht="15">
      <c r="B151" s="268"/>
      <c r="D151" s="265"/>
      <c r="E151" s="265"/>
      <c r="F151" s="265"/>
      <c r="G151" s="265"/>
      <c r="H151" s="265"/>
      <c r="I151" s="265"/>
      <c r="J151" s="265"/>
      <c r="K151" s="265"/>
      <c r="L151" s="265"/>
      <c r="M151" s="265"/>
      <c r="N151" s="265"/>
      <c r="O151" s="268"/>
    </row>
    <row r="152" spans="2:15" ht="15.75">
      <c r="B152" s="268"/>
      <c r="C152" s="257"/>
      <c r="D152" s="265"/>
      <c r="E152" s="265"/>
      <c r="F152" s="265"/>
      <c r="G152" s="265"/>
      <c r="H152" s="265"/>
      <c r="I152" s="265"/>
      <c r="J152" s="265"/>
      <c r="K152" s="265"/>
      <c r="L152" s="265"/>
      <c r="M152" s="265"/>
      <c r="N152" s="265"/>
      <c r="O152" s="268"/>
    </row>
    <row r="153" spans="2:15" ht="15">
      <c r="B153" s="268"/>
      <c r="E153" s="243"/>
      <c r="F153" s="243"/>
      <c r="G153" s="243"/>
      <c r="H153" s="264"/>
      <c r="I153" s="264"/>
      <c r="J153" s="264"/>
      <c r="K153" s="264"/>
      <c r="L153" s="264"/>
      <c r="M153" s="264"/>
      <c r="N153" s="264"/>
      <c r="O153" s="268"/>
    </row>
    <row r="154" spans="2:15" ht="15">
      <c r="B154" s="268"/>
      <c r="D154" s="265"/>
      <c r="E154" s="265"/>
      <c r="F154" s="265"/>
      <c r="G154" s="265"/>
      <c r="H154" s="265"/>
      <c r="I154" s="265"/>
      <c r="J154" s="265"/>
      <c r="K154" s="265"/>
      <c r="L154" s="265"/>
      <c r="M154" s="265"/>
      <c r="N154" s="265"/>
      <c r="O154" s="268"/>
    </row>
    <row r="155" spans="2:15" ht="15">
      <c r="B155" s="268"/>
      <c r="D155" s="265"/>
      <c r="E155" s="265"/>
      <c r="F155" s="265"/>
      <c r="G155" s="265"/>
      <c r="H155" s="265"/>
      <c r="I155" s="265"/>
      <c r="J155" s="265"/>
      <c r="K155" s="265"/>
      <c r="L155" s="265"/>
      <c r="M155" s="265"/>
      <c r="N155" s="265"/>
      <c r="O155" s="268"/>
    </row>
    <row r="156" spans="3:14" s="268" customFormat="1" ht="15">
      <c r="C156" s="243"/>
      <c r="D156" s="265"/>
      <c r="E156" s="265"/>
      <c r="F156" s="265"/>
      <c r="G156" s="265"/>
      <c r="H156" s="265"/>
      <c r="I156" s="265"/>
      <c r="J156" s="265"/>
      <c r="K156" s="265"/>
      <c r="L156" s="265"/>
      <c r="M156" s="265"/>
      <c r="N156" s="265"/>
    </row>
    <row r="157" spans="3:14" s="268" customFormat="1" ht="12.75" customHeight="1">
      <c r="C157" s="243"/>
      <c r="D157" s="243"/>
      <c r="E157" s="243"/>
      <c r="F157" s="243"/>
      <c r="G157" s="243"/>
      <c r="H157" s="243"/>
      <c r="I157" s="243"/>
      <c r="J157" s="243"/>
      <c r="K157" s="243"/>
      <c r="L157" s="243"/>
      <c r="M157" s="243"/>
      <c r="N157" s="243"/>
    </row>
    <row r="158" spans="3:14" s="268" customFormat="1" ht="15">
      <c r="C158" s="267"/>
      <c r="D158" s="243"/>
      <c r="E158" s="243"/>
      <c r="F158" s="243"/>
      <c r="G158" s="243"/>
      <c r="H158" s="243"/>
      <c r="I158" s="243"/>
      <c r="J158" s="243"/>
      <c r="K158" s="243"/>
      <c r="L158" s="243"/>
      <c r="M158" s="243"/>
      <c r="N158" s="243"/>
    </row>
    <row r="159" spans="3:14" s="268" customFormat="1" ht="15">
      <c r="C159" s="243"/>
      <c r="D159" s="243"/>
      <c r="E159" s="243"/>
      <c r="F159" s="243"/>
      <c r="G159" s="243"/>
      <c r="H159" s="243"/>
      <c r="I159" s="243"/>
      <c r="J159" s="243"/>
      <c r="K159" s="243"/>
      <c r="L159" s="243"/>
      <c r="M159" s="243"/>
      <c r="N159" s="243"/>
    </row>
    <row r="160" spans="3:14" s="268" customFormat="1" ht="15">
      <c r="C160" s="243"/>
      <c r="D160" s="243"/>
      <c r="E160" s="243"/>
      <c r="F160" s="243"/>
      <c r="G160" s="243"/>
      <c r="H160" s="243"/>
      <c r="I160" s="243"/>
      <c r="J160" s="243"/>
      <c r="K160" s="243"/>
      <c r="L160" s="243"/>
      <c r="M160" s="243"/>
      <c r="N160" s="243"/>
    </row>
    <row r="161" spans="3:14" s="268" customFormat="1" ht="12.75" customHeight="1">
      <c r="C161" s="257"/>
      <c r="D161" s="243"/>
      <c r="E161" s="243"/>
      <c r="F161" s="243"/>
      <c r="G161" s="243"/>
      <c r="H161" s="243"/>
      <c r="I161" s="243"/>
      <c r="J161" s="243"/>
      <c r="K161" s="243"/>
      <c r="L161" s="243"/>
      <c r="M161" s="243"/>
      <c r="N161" s="243"/>
    </row>
    <row r="162" spans="3:14" s="268" customFormat="1" ht="15">
      <c r="C162" s="243"/>
      <c r="D162" s="243"/>
      <c r="E162" s="243"/>
      <c r="F162" s="243"/>
      <c r="G162" s="243"/>
      <c r="H162" s="243"/>
      <c r="I162" s="243"/>
      <c r="J162" s="243"/>
      <c r="K162" s="243"/>
      <c r="L162" s="243"/>
      <c r="M162" s="243"/>
      <c r="N162" s="243"/>
    </row>
    <row r="163" spans="3:14" s="268" customFormat="1" ht="15">
      <c r="C163" s="243"/>
      <c r="D163" s="265"/>
      <c r="E163" s="265"/>
      <c r="F163" s="265"/>
      <c r="G163" s="265"/>
      <c r="H163" s="265"/>
      <c r="I163" s="265"/>
      <c r="J163" s="265"/>
      <c r="K163" s="265"/>
      <c r="L163" s="265"/>
      <c r="M163" s="265"/>
      <c r="N163" s="265"/>
    </row>
    <row r="164" spans="3:14" s="268" customFormat="1" ht="9" customHeight="1">
      <c r="C164" s="243"/>
      <c r="D164" s="265"/>
      <c r="E164" s="265"/>
      <c r="F164" s="265"/>
      <c r="G164" s="265"/>
      <c r="H164" s="265"/>
      <c r="I164" s="265"/>
      <c r="J164" s="265"/>
      <c r="K164" s="265"/>
      <c r="L164" s="265"/>
      <c r="M164" s="265"/>
      <c r="N164" s="265"/>
    </row>
    <row r="165" spans="3:14" s="268" customFormat="1" ht="9" customHeight="1">
      <c r="C165" s="243"/>
      <c r="D165" s="243"/>
      <c r="E165" s="243"/>
      <c r="F165" s="243"/>
      <c r="G165" s="243"/>
      <c r="H165" s="243"/>
      <c r="I165" s="243"/>
      <c r="J165" s="243"/>
      <c r="K165" s="243"/>
      <c r="L165" s="243"/>
      <c r="M165" s="243"/>
      <c r="N165" s="243"/>
    </row>
    <row r="166" spans="3:14" s="268" customFormat="1" ht="9" customHeight="1">
      <c r="C166" s="243"/>
      <c r="D166" s="265"/>
      <c r="E166" s="265"/>
      <c r="F166" s="265"/>
      <c r="G166" s="265"/>
      <c r="H166" s="265"/>
      <c r="I166" s="265"/>
      <c r="J166" s="265"/>
      <c r="K166" s="265"/>
      <c r="L166" s="265"/>
      <c r="M166" s="265"/>
      <c r="N166" s="265"/>
    </row>
    <row r="167" spans="3:14" s="268" customFormat="1" ht="15">
      <c r="C167" s="243"/>
      <c r="D167" s="265"/>
      <c r="E167" s="265"/>
      <c r="F167" s="265"/>
      <c r="G167" s="265"/>
      <c r="H167" s="265"/>
      <c r="I167" s="265"/>
      <c r="J167" s="265"/>
      <c r="K167" s="265"/>
      <c r="L167" s="265"/>
      <c r="M167" s="265"/>
      <c r="N167" s="265"/>
    </row>
    <row r="168" spans="3:14" s="268" customFormat="1" ht="15">
      <c r="C168" s="243"/>
      <c r="D168" s="243"/>
      <c r="E168" s="261"/>
      <c r="F168" s="261"/>
      <c r="G168" s="261"/>
      <c r="H168" s="243"/>
      <c r="I168" s="243"/>
      <c r="J168" s="243"/>
      <c r="K168" s="243"/>
      <c r="L168" s="243"/>
      <c r="M168" s="243"/>
      <c r="N168" s="243"/>
    </row>
    <row r="169" spans="3:14" s="268" customFormat="1" ht="15">
      <c r="C169" s="243"/>
      <c r="D169" s="265"/>
      <c r="E169" s="265"/>
      <c r="F169" s="265"/>
      <c r="G169" s="265"/>
      <c r="H169" s="265"/>
      <c r="I169" s="265"/>
      <c r="J169" s="265"/>
      <c r="K169" s="265"/>
      <c r="L169" s="265"/>
      <c r="M169" s="265"/>
      <c r="N169" s="265"/>
    </row>
    <row r="170" spans="3:14" s="268" customFormat="1" ht="15">
      <c r="C170" s="243"/>
      <c r="D170" s="265"/>
      <c r="E170" s="265"/>
      <c r="F170" s="265"/>
      <c r="G170" s="265"/>
      <c r="H170" s="265"/>
      <c r="I170" s="265"/>
      <c r="J170" s="265"/>
      <c r="K170" s="265"/>
      <c r="L170" s="265"/>
      <c r="M170" s="265"/>
      <c r="N170" s="265"/>
    </row>
    <row r="171" spans="3:14" s="268" customFormat="1" ht="15">
      <c r="C171" s="243"/>
      <c r="D171" s="243"/>
      <c r="E171" s="243"/>
      <c r="F171" s="243"/>
      <c r="G171" s="243"/>
      <c r="H171" s="243"/>
      <c r="I171" s="243"/>
      <c r="J171" s="243"/>
      <c r="K171" s="243"/>
      <c r="L171" s="243"/>
      <c r="M171" s="243"/>
      <c r="N171" s="243"/>
    </row>
    <row r="172" spans="3:14" s="268" customFormat="1" ht="15">
      <c r="C172" s="243"/>
      <c r="D172" s="263"/>
      <c r="E172" s="263"/>
      <c r="F172" s="263"/>
      <c r="G172" s="263"/>
      <c r="H172" s="263"/>
      <c r="I172" s="263"/>
      <c r="J172" s="263"/>
      <c r="K172" s="263"/>
      <c r="L172" s="263"/>
      <c r="M172" s="263"/>
      <c r="N172" s="263"/>
    </row>
    <row r="173" spans="3:14" s="268" customFormat="1" ht="15">
      <c r="C173" s="243"/>
      <c r="D173" s="263"/>
      <c r="E173" s="263"/>
      <c r="F173" s="263"/>
      <c r="G173" s="263"/>
      <c r="H173" s="263"/>
      <c r="I173" s="263"/>
      <c r="J173" s="263"/>
      <c r="K173" s="263"/>
      <c r="L173" s="263"/>
      <c r="M173" s="263"/>
      <c r="N173" s="263"/>
    </row>
    <row r="174" spans="3:14" s="268" customFormat="1" ht="15">
      <c r="C174" s="243"/>
      <c r="D174" s="263"/>
      <c r="E174" s="263"/>
      <c r="F174" s="263"/>
      <c r="G174" s="263"/>
      <c r="H174" s="263"/>
      <c r="I174" s="263"/>
      <c r="J174" s="263"/>
      <c r="K174" s="263"/>
      <c r="L174" s="263"/>
      <c r="M174" s="263"/>
      <c r="N174" s="263"/>
    </row>
    <row r="175" spans="3:14" s="268" customFormat="1" ht="15">
      <c r="C175" s="243"/>
      <c r="D175" s="243"/>
      <c r="E175" s="243"/>
      <c r="F175" s="243"/>
      <c r="G175" s="243"/>
      <c r="H175" s="243"/>
      <c r="I175" s="243"/>
      <c r="J175" s="260"/>
      <c r="K175" s="260"/>
      <c r="L175" s="260"/>
      <c r="M175" s="260"/>
      <c r="N175" s="260"/>
    </row>
    <row r="176" spans="3:14" s="268" customFormat="1" ht="15">
      <c r="C176" s="243"/>
      <c r="D176" s="265"/>
      <c r="E176" s="265"/>
      <c r="F176" s="265"/>
      <c r="G176" s="265"/>
      <c r="H176" s="265"/>
      <c r="I176" s="265"/>
      <c r="J176" s="265"/>
      <c r="K176" s="265"/>
      <c r="L176" s="265"/>
      <c r="M176" s="265"/>
      <c r="N176" s="265"/>
    </row>
    <row r="177" spans="3:14" s="268" customFormat="1" ht="15">
      <c r="C177" s="243"/>
      <c r="D177" s="265"/>
      <c r="E177" s="265"/>
      <c r="F177" s="265"/>
      <c r="G177" s="265"/>
      <c r="H177" s="265"/>
      <c r="I177" s="265"/>
      <c r="J177" s="265"/>
      <c r="K177" s="265"/>
      <c r="L177" s="265"/>
      <c r="M177" s="265"/>
      <c r="N177" s="265"/>
    </row>
    <row r="178" spans="3:14" s="268" customFormat="1" ht="15">
      <c r="C178" s="243"/>
      <c r="D178" s="265"/>
      <c r="E178" s="265"/>
      <c r="F178" s="265"/>
      <c r="G178" s="265"/>
      <c r="H178" s="265"/>
      <c r="I178" s="265"/>
      <c r="J178" s="265"/>
      <c r="K178" s="265"/>
      <c r="L178" s="265"/>
      <c r="M178" s="265"/>
      <c r="N178" s="265"/>
    </row>
    <row r="179" spans="3:14" s="268" customFormat="1" ht="15">
      <c r="C179" s="243"/>
      <c r="D179" s="265"/>
      <c r="E179" s="265"/>
      <c r="F179" s="265"/>
      <c r="G179" s="265"/>
      <c r="H179" s="265"/>
      <c r="I179" s="265"/>
      <c r="J179" s="265"/>
      <c r="K179" s="265"/>
      <c r="L179" s="265"/>
      <c r="M179" s="265"/>
      <c r="N179" s="265"/>
    </row>
    <row r="180" spans="3:14" s="268" customFormat="1" ht="15">
      <c r="C180" s="243"/>
      <c r="D180" s="243"/>
      <c r="E180" s="243"/>
      <c r="F180" s="243"/>
      <c r="G180" s="243"/>
      <c r="H180" s="243"/>
      <c r="I180" s="243"/>
      <c r="J180" s="243"/>
      <c r="K180" s="243"/>
      <c r="L180" s="243"/>
      <c r="M180" s="243"/>
      <c r="N180" s="243"/>
    </row>
    <row r="181" spans="3:14" s="268" customFormat="1" ht="12.75" customHeight="1">
      <c r="C181" s="243"/>
      <c r="D181" s="243"/>
      <c r="E181" s="263"/>
      <c r="F181" s="263"/>
      <c r="G181" s="263"/>
      <c r="H181" s="263"/>
      <c r="I181" s="263"/>
      <c r="J181" s="263"/>
      <c r="K181" s="263"/>
      <c r="L181" s="263"/>
      <c r="M181" s="263"/>
      <c r="N181" s="263"/>
    </row>
    <row r="182" spans="3:14" s="268" customFormat="1" ht="15">
      <c r="C182" s="243"/>
      <c r="D182" s="243"/>
      <c r="E182" s="263"/>
      <c r="F182" s="263"/>
      <c r="G182" s="263"/>
      <c r="H182" s="263"/>
      <c r="I182" s="263"/>
      <c r="J182" s="263"/>
      <c r="K182" s="263"/>
      <c r="L182" s="263"/>
      <c r="M182" s="263"/>
      <c r="N182" s="263"/>
    </row>
    <row r="183" spans="3:14" s="268" customFormat="1" ht="12.75" customHeight="1">
      <c r="C183" s="243"/>
      <c r="D183" s="243"/>
      <c r="E183" s="243"/>
      <c r="F183" s="243"/>
      <c r="G183" s="243"/>
      <c r="H183" s="243"/>
      <c r="I183" s="243"/>
      <c r="J183" s="243"/>
      <c r="K183" s="243"/>
      <c r="L183" s="243"/>
      <c r="M183" s="243"/>
      <c r="N183" s="243"/>
    </row>
    <row r="184" spans="2:15" s="268" customFormat="1" ht="15">
      <c r="B184" s="242"/>
      <c r="C184" s="243"/>
      <c r="D184" s="243"/>
      <c r="E184" s="263"/>
      <c r="F184" s="263"/>
      <c r="G184" s="263"/>
      <c r="H184" s="263"/>
      <c r="I184" s="263"/>
      <c r="J184" s="263"/>
      <c r="K184" s="263"/>
      <c r="L184" s="263"/>
      <c r="M184" s="263"/>
      <c r="N184" s="263"/>
      <c r="O184" s="242"/>
    </row>
    <row r="185" spans="2:15" s="268" customFormat="1" ht="15">
      <c r="B185" s="242"/>
      <c r="C185" s="243"/>
      <c r="D185" s="243"/>
      <c r="E185" s="263"/>
      <c r="F185" s="263"/>
      <c r="G185" s="263"/>
      <c r="H185" s="263"/>
      <c r="I185" s="263"/>
      <c r="J185" s="263"/>
      <c r="K185" s="263"/>
      <c r="L185" s="263"/>
      <c r="M185" s="263"/>
      <c r="N185" s="263"/>
      <c r="O185" s="242"/>
    </row>
    <row r="186" spans="2:15" s="268" customFormat="1" ht="15">
      <c r="B186" s="242"/>
      <c r="C186" s="243"/>
      <c r="D186" s="243"/>
      <c r="E186" s="243"/>
      <c r="F186" s="243"/>
      <c r="G186" s="243"/>
      <c r="H186" s="243"/>
      <c r="I186" s="243"/>
      <c r="J186" s="243"/>
      <c r="K186" s="243"/>
      <c r="L186" s="243"/>
      <c r="M186" s="243"/>
      <c r="N186" s="243"/>
      <c r="O186" s="242"/>
    </row>
    <row r="187" spans="2:15" s="268" customFormat="1" ht="15">
      <c r="B187" s="242"/>
      <c r="C187" s="243"/>
      <c r="D187" s="243"/>
      <c r="E187" s="263"/>
      <c r="F187" s="263"/>
      <c r="G187" s="263"/>
      <c r="H187" s="263"/>
      <c r="I187" s="263"/>
      <c r="J187" s="263"/>
      <c r="K187" s="263"/>
      <c r="L187" s="263"/>
      <c r="M187" s="263"/>
      <c r="N187" s="263"/>
      <c r="O187" s="242"/>
    </row>
    <row r="188" spans="2:15" s="268" customFormat="1" ht="15">
      <c r="B188" s="242"/>
      <c r="C188" s="243"/>
      <c r="D188" s="243"/>
      <c r="E188" s="263"/>
      <c r="F188" s="263"/>
      <c r="G188" s="263"/>
      <c r="H188" s="263"/>
      <c r="I188" s="263"/>
      <c r="J188" s="263"/>
      <c r="K188" s="263"/>
      <c r="L188" s="263"/>
      <c r="M188" s="263"/>
      <c r="N188" s="263"/>
      <c r="O188" s="242"/>
    </row>
    <row r="189" spans="2:15" s="268" customFormat="1" ht="15">
      <c r="B189" s="242"/>
      <c r="C189" s="243"/>
      <c r="D189" s="243"/>
      <c r="E189" s="243"/>
      <c r="F189" s="243"/>
      <c r="G189" s="243"/>
      <c r="H189" s="260"/>
      <c r="I189" s="260"/>
      <c r="J189" s="243"/>
      <c r="K189" s="243"/>
      <c r="L189" s="243"/>
      <c r="M189" s="243"/>
      <c r="N189" s="243"/>
      <c r="O189" s="242"/>
    </row>
    <row r="190" spans="2:15" s="268" customFormat="1" ht="15">
      <c r="B190" s="242"/>
      <c r="C190" s="243"/>
      <c r="D190" s="243"/>
      <c r="E190" s="263"/>
      <c r="F190" s="263"/>
      <c r="G190" s="263"/>
      <c r="H190" s="263"/>
      <c r="I190" s="263"/>
      <c r="J190" s="263"/>
      <c r="K190" s="263"/>
      <c r="L190" s="263"/>
      <c r="M190" s="263"/>
      <c r="N190" s="263"/>
      <c r="O190" s="242"/>
    </row>
    <row r="191" spans="5:14" ht="15">
      <c r="E191" s="263"/>
      <c r="F191" s="263"/>
      <c r="G191" s="263"/>
      <c r="H191" s="263"/>
      <c r="I191" s="263"/>
      <c r="J191" s="263"/>
      <c r="K191" s="263"/>
      <c r="L191" s="263"/>
      <c r="M191" s="263"/>
      <c r="N191" s="263"/>
    </row>
    <row r="192" spans="5:14" ht="15">
      <c r="E192" s="261"/>
      <c r="F192" s="261"/>
      <c r="G192" s="261"/>
      <c r="H192" s="243"/>
      <c r="I192" s="243"/>
      <c r="J192" s="243"/>
      <c r="K192" s="243"/>
      <c r="L192" s="243"/>
      <c r="M192" s="243"/>
      <c r="N192" s="243"/>
    </row>
    <row r="193" spans="5:14" ht="15">
      <c r="E193" s="263"/>
      <c r="F193" s="263"/>
      <c r="G193" s="263"/>
      <c r="H193" s="263"/>
      <c r="I193" s="263"/>
      <c r="J193" s="263"/>
      <c r="K193" s="263"/>
      <c r="L193" s="263"/>
      <c r="M193" s="263"/>
      <c r="N193" s="263"/>
    </row>
    <row r="194" spans="5:14" ht="15">
      <c r="E194" s="263"/>
      <c r="F194" s="263"/>
      <c r="G194" s="263"/>
      <c r="H194" s="263"/>
      <c r="I194" s="263"/>
      <c r="J194" s="263"/>
      <c r="K194" s="263"/>
      <c r="L194" s="263"/>
      <c r="M194" s="263"/>
      <c r="N194" s="263"/>
    </row>
    <row r="195" spans="5:14" ht="15">
      <c r="E195" s="264"/>
      <c r="F195" s="264"/>
      <c r="G195" s="264"/>
      <c r="H195" s="243"/>
      <c r="I195" s="243"/>
      <c r="J195" s="243"/>
      <c r="K195" s="243"/>
      <c r="L195" s="243"/>
      <c r="M195" s="243"/>
      <c r="N195" s="243"/>
    </row>
    <row r="196" spans="5:14" ht="15">
      <c r="E196" s="263"/>
      <c r="F196" s="263"/>
      <c r="G196" s="263"/>
      <c r="H196" s="263"/>
      <c r="I196" s="263"/>
      <c r="J196" s="263"/>
      <c r="K196" s="263"/>
      <c r="L196" s="263"/>
      <c r="M196" s="263"/>
      <c r="N196" s="263"/>
    </row>
    <row r="197" spans="5:14" ht="15">
      <c r="E197" s="263"/>
      <c r="F197" s="263"/>
      <c r="G197" s="263"/>
      <c r="H197" s="263"/>
      <c r="I197" s="263"/>
      <c r="J197" s="263"/>
      <c r="K197" s="263"/>
      <c r="L197" s="263"/>
      <c r="M197" s="263"/>
      <c r="N197" s="263"/>
    </row>
    <row r="198" spans="5:14" ht="15">
      <c r="E198" s="243"/>
      <c r="F198" s="243"/>
      <c r="G198" s="243"/>
      <c r="H198" s="243"/>
      <c r="I198" s="243"/>
      <c r="J198" s="243"/>
      <c r="K198" s="243"/>
      <c r="L198" s="243"/>
      <c r="M198" s="243"/>
      <c r="N198" s="243"/>
    </row>
    <row r="199" spans="5:14" ht="15">
      <c r="E199" s="263"/>
      <c r="F199" s="263"/>
      <c r="G199" s="263"/>
      <c r="H199" s="263"/>
      <c r="I199" s="263"/>
      <c r="J199" s="263"/>
      <c r="K199" s="263"/>
      <c r="L199" s="263"/>
      <c r="M199" s="263"/>
      <c r="N199" s="263"/>
    </row>
    <row r="200" spans="5:14" ht="15">
      <c r="E200" s="263"/>
      <c r="F200" s="263"/>
      <c r="G200" s="263"/>
      <c r="H200" s="263"/>
      <c r="I200" s="263"/>
      <c r="J200" s="263"/>
      <c r="K200" s="263"/>
      <c r="L200" s="263"/>
      <c r="M200" s="263"/>
      <c r="N200" s="263"/>
    </row>
    <row r="201" spans="5:14" ht="15">
      <c r="E201" s="243"/>
      <c r="F201" s="243"/>
      <c r="G201" s="243"/>
      <c r="H201" s="243"/>
      <c r="I201" s="243"/>
      <c r="J201" s="243"/>
      <c r="K201" s="243"/>
      <c r="L201" s="243"/>
      <c r="M201" s="243"/>
      <c r="N201" s="243"/>
    </row>
    <row r="202" spans="5:14" ht="15">
      <c r="E202" s="263"/>
      <c r="F202" s="263"/>
      <c r="G202" s="263"/>
      <c r="H202" s="263"/>
      <c r="I202" s="263"/>
      <c r="J202" s="263"/>
      <c r="K202" s="263"/>
      <c r="L202" s="263"/>
      <c r="M202" s="263"/>
      <c r="N202" s="263"/>
    </row>
    <row r="203" spans="5:14" ht="15">
      <c r="E203" s="263"/>
      <c r="F203" s="263"/>
      <c r="G203" s="263"/>
      <c r="H203" s="263"/>
      <c r="I203" s="263"/>
      <c r="J203" s="263"/>
      <c r="K203" s="263"/>
      <c r="L203" s="263"/>
      <c r="M203" s="263"/>
      <c r="N203" s="263"/>
    </row>
    <row r="204" spans="5:14" ht="15">
      <c r="E204" s="243"/>
      <c r="F204" s="243"/>
      <c r="G204" s="243"/>
      <c r="H204" s="243"/>
      <c r="I204" s="243"/>
      <c r="J204" s="243"/>
      <c r="K204" s="243"/>
      <c r="L204" s="243"/>
      <c r="M204" s="243"/>
      <c r="N204" s="243"/>
    </row>
    <row r="205" spans="3:14" ht="15.75">
      <c r="C205" s="262"/>
      <c r="D205" s="262"/>
      <c r="E205" s="262"/>
      <c r="F205" s="262"/>
      <c r="G205" s="262"/>
      <c r="H205" s="262"/>
      <c r="I205" s="262"/>
      <c r="J205" s="243"/>
      <c r="K205" s="243"/>
      <c r="L205" s="243"/>
      <c r="M205" s="243"/>
      <c r="N205" s="243"/>
    </row>
    <row r="206" spans="5:14" ht="15">
      <c r="E206" s="243"/>
      <c r="F206" s="243"/>
      <c r="G206" s="243"/>
      <c r="H206" s="243"/>
      <c r="I206" s="243"/>
      <c r="J206" s="243"/>
      <c r="K206" s="243"/>
      <c r="L206" s="243"/>
      <c r="M206" s="243"/>
      <c r="N206" s="243"/>
    </row>
    <row r="207" spans="4:14" ht="15">
      <c r="D207" s="263"/>
      <c r="E207" s="263"/>
      <c r="F207" s="263"/>
      <c r="G207" s="263"/>
      <c r="H207" s="263"/>
      <c r="I207" s="263"/>
      <c r="J207" s="263"/>
      <c r="K207" s="263"/>
      <c r="L207" s="263"/>
      <c r="M207" s="263"/>
      <c r="N207" s="263"/>
    </row>
    <row r="208" spans="4:14" ht="15">
      <c r="D208" s="263"/>
      <c r="E208" s="263"/>
      <c r="F208" s="263"/>
      <c r="G208" s="263"/>
      <c r="H208" s="263"/>
      <c r="I208" s="263"/>
      <c r="J208" s="263"/>
      <c r="K208" s="263"/>
      <c r="L208" s="263"/>
      <c r="M208" s="263"/>
      <c r="N208" s="263"/>
    </row>
    <row r="209" spans="4:14" ht="15">
      <c r="D209" s="263"/>
      <c r="E209" s="263"/>
      <c r="F209" s="263"/>
      <c r="G209" s="263"/>
      <c r="H209" s="263"/>
      <c r="I209" s="263"/>
      <c r="J209" s="263"/>
      <c r="K209" s="263"/>
      <c r="L209" s="263"/>
      <c r="M209" s="263"/>
      <c r="N209" s="263"/>
    </row>
    <row r="210" spans="4:14" ht="15">
      <c r="D210" s="263"/>
      <c r="E210" s="263"/>
      <c r="F210" s="263"/>
      <c r="G210" s="263"/>
      <c r="H210" s="263"/>
      <c r="I210" s="263"/>
      <c r="J210" s="263"/>
      <c r="K210" s="263"/>
      <c r="L210" s="263"/>
      <c r="M210" s="263"/>
      <c r="N210" s="263"/>
    </row>
    <row r="211" spans="4:14" ht="15">
      <c r="D211" s="263"/>
      <c r="E211" s="263"/>
      <c r="F211" s="263"/>
      <c r="G211" s="263"/>
      <c r="H211" s="263"/>
      <c r="I211" s="263"/>
      <c r="J211" s="263"/>
      <c r="K211" s="263"/>
      <c r="L211" s="263"/>
      <c r="M211" s="263"/>
      <c r="N211" s="263"/>
    </row>
    <row r="212" spans="4:14" ht="15">
      <c r="D212" s="263"/>
      <c r="E212" s="263"/>
      <c r="F212" s="263"/>
      <c r="G212" s="263"/>
      <c r="H212" s="263"/>
      <c r="I212" s="263"/>
      <c r="J212" s="263"/>
      <c r="K212" s="263"/>
      <c r="L212" s="263"/>
      <c r="M212" s="263"/>
      <c r="N212" s="263"/>
    </row>
    <row r="213" spans="5:14" ht="15">
      <c r="E213" s="243"/>
      <c r="F213" s="243"/>
      <c r="G213" s="243"/>
      <c r="H213" s="243"/>
      <c r="I213" s="243"/>
      <c r="J213" s="243"/>
      <c r="K213" s="243"/>
      <c r="L213" s="243"/>
      <c r="M213" s="243"/>
      <c r="N213" s="243"/>
    </row>
    <row r="214" spans="5:14" ht="15">
      <c r="E214" s="243"/>
      <c r="F214" s="243"/>
      <c r="G214" s="243"/>
      <c r="H214" s="243"/>
      <c r="I214" s="243"/>
      <c r="J214" s="243"/>
      <c r="K214" s="243"/>
      <c r="L214" s="243"/>
      <c r="M214" s="243"/>
      <c r="N214" s="243"/>
    </row>
    <row r="215" spans="5:14" ht="15">
      <c r="E215" s="243"/>
      <c r="F215" s="243"/>
      <c r="G215" s="243"/>
      <c r="H215" s="243"/>
      <c r="I215" s="243"/>
      <c r="J215" s="243"/>
      <c r="K215" s="243"/>
      <c r="L215" s="243"/>
      <c r="M215" s="243"/>
      <c r="N215" s="243"/>
    </row>
    <row r="216" spans="5:14" ht="15">
      <c r="E216" s="243"/>
      <c r="F216" s="243"/>
      <c r="G216" s="243"/>
      <c r="H216" s="243"/>
      <c r="I216" s="243"/>
      <c r="J216" s="243"/>
      <c r="K216" s="243"/>
      <c r="L216" s="243"/>
      <c r="M216" s="243"/>
      <c r="N216" s="243"/>
    </row>
    <row r="217" spans="5:14" ht="15">
      <c r="E217" s="243"/>
      <c r="F217" s="243"/>
      <c r="G217" s="243"/>
      <c r="H217" s="243"/>
      <c r="I217" s="243"/>
      <c r="J217" s="243"/>
      <c r="K217" s="243"/>
      <c r="L217" s="243"/>
      <c r="M217" s="243"/>
      <c r="N217" s="243"/>
    </row>
    <row r="218" spans="5:14" ht="15">
      <c r="E218" s="243"/>
      <c r="F218" s="243"/>
      <c r="G218" s="243"/>
      <c r="H218" s="243"/>
      <c r="I218" s="243"/>
      <c r="J218" s="243"/>
      <c r="K218" s="243"/>
      <c r="L218" s="243"/>
      <c r="M218" s="243"/>
      <c r="N218" s="243"/>
    </row>
    <row r="219" spans="5:14" ht="15">
      <c r="E219" s="243"/>
      <c r="F219" s="243"/>
      <c r="G219" s="243"/>
      <c r="H219" s="243"/>
      <c r="I219" s="243"/>
      <c r="J219" s="243"/>
      <c r="K219" s="243"/>
      <c r="L219" s="243"/>
      <c r="M219" s="243"/>
      <c r="N219" s="243"/>
    </row>
    <row r="220" spans="5:14" ht="15">
      <c r="E220" s="243"/>
      <c r="F220" s="243"/>
      <c r="G220" s="243"/>
      <c r="H220" s="243"/>
      <c r="I220" s="243"/>
      <c r="J220" s="243"/>
      <c r="K220" s="243"/>
      <c r="L220" s="243"/>
      <c r="M220" s="243"/>
      <c r="N220" s="243"/>
    </row>
    <row r="221" spans="3:14" ht="15.75">
      <c r="C221" s="257"/>
      <c r="E221" s="243"/>
      <c r="F221" s="243"/>
      <c r="G221" s="243"/>
      <c r="H221" s="243"/>
      <c r="I221" s="243"/>
      <c r="J221" s="243"/>
      <c r="K221" s="243"/>
      <c r="L221" s="243"/>
      <c r="M221" s="243"/>
      <c r="N221" s="243"/>
    </row>
    <row r="222" spans="5:14" ht="15">
      <c r="E222" s="243"/>
      <c r="F222" s="243"/>
      <c r="G222" s="243"/>
      <c r="H222" s="243"/>
      <c r="I222" s="243"/>
      <c r="J222" s="243"/>
      <c r="K222" s="243"/>
      <c r="L222" s="243"/>
      <c r="M222" s="243"/>
      <c r="N222" s="243"/>
    </row>
    <row r="223" spans="5:14" ht="15">
      <c r="E223" s="263"/>
      <c r="F223" s="263"/>
      <c r="G223" s="263"/>
      <c r="H223" s="263"/>
      <c r="I223" s="263"/>
      <c r="J223" s="263"/>
      <c r="K223" s="263"/>
      <c r="L223" s="263"/>
      <c r="M223" s="263"/>
      <c r="N223" s="263"/>
    </row>
    <row r="224" spans="5:14" ht="9" customHeight="1">
      <c r="E224" s="263"/>
      <c r="F224" s="263"/>
      <c r="G224" s="263"/>
      <c r="H224" s="263"/>
      <c r="I224" s="263"/>
      <c r="J224" s="263"/>
      <c r="K224" s="263"/>
      <c r="L224" s="263"/>
      <c r="M224" s="263"/>
      <c r="N224" s="263"/>
    </row>
    <row r="225" spans="5:14" ht="9" customHeight="1">
      <c r="E225" s="263"/>
      <c r="F225" s="263"/>
      <c r="G225" s="263"/>
      <c r="H225" s="263"/>
      <c r="I225" s="263"/>
      <c r="J225" s="263"/>
      <c r="K225" s="263"/>
      <c r="L225" s="263"/>
      <c r="M225" s="263"/>
      <c r="N225" s="263"/>
    </row>
    <row r="226" spans="5:14" ht="9" customHeight="1">
      <c r="E226" s="243"/>
      <c r="F226" s="243"/>
      <c r="G226" s="243"/>
      <c r="H226" s="243"/>
      <c r="I226" s="243"/>
      <c r="J226" s="243"/>
      <c r="K226" s="243"/>
      <c r="L226" s="243"/>
      <c r="M226" s="243"/>
      <c r="N226" s="243"/>
    </row>
    <row r="227" spans="5:14" ht="15">
      <c r="E227" s="269"/>
      <c r="F227" s="269"/>
      <c r="G227" s="269"/>
      <c r="H227" s="269"/>
      <c r="I227" s="269"/>
      <c r="J227" s="269"/>
      <c r="K227" s="269"/>
      <c r="L227" s="269"/>
      <c r="M227" s="269"/>
      <c r="N227" s="269"/>
    </row>
    <row r="228" spans="5:14" ht="15">
      <c r="E228" s="269"/>
      <c r="F228" s="269"/>
      <c r="G228" s="269"/>
      <c r="H228" s="269"/>
      <c r="I228" s="269"/>
      <c r="J228" s="269"/>
      <c r="K228" s="269"/>
      <c r="L228" s="269"/>
      <c r="M228" s="269"/>
      <c r="N228" s="269"/>
    </row>
    <row r="229" spans="5:14" ht="15">
      <c r="E229" s="269"/>
      <c r="F229" s="269"/>
      <c r="G229" s="269"/>
      <c r="H229" s="269"/>
      <c r="I229" s="269"/>
      <c r="J229" s="269"/>
      <c r="K229" s="269"/>
      <c r="L229" s="269"/>
      <c r="M229" s="269"/>
      <c r="N229" s="269"/>
    </row>
    <row r="230" spans="5:14" ht="12.75" customHeight="1">
      <c r="E230" s="269"/>
      <c r="F230" s="269"/>
      <c r="G230" s="269"/>
      <c r="H230" s="269"/>
      <c r="I230" s="269"/>
      <c r="J230" s="269"/>
      <c r="K230" s="269"/>
      <c r="L230" s="269"/>
      <c r="M230" s="269"/>
      <c r="N230" s="269"/>
    </row>
    <row r="231" spans="5:14" ht="15">
      <c r="E231" s="243"/>
      <c r="F231" s="243"/>
      <c r="G231" s="243"/>
      <c r="H231" s="243"/>
      <c r="I231" s="243"/>
      <c r="J231" s="261"/>
      <c r="K231" s="261"/>
      <c r="L231" s="261"/>
      <c r="M231" s="261"/>
      <c r="N231" s="261"/>
    </row>
    <row r="232" spans="4:14" ht="15">
      <c r="D232" s="263"/>
      <c r="E232" s="263"/>
      <c r="F232" s="263"/>
      <c r="G232" s="263"/>
      <c r="H232" s="263"/>
      <c r="I232" s="263"/>
      <c r="J232" s="263"/>
      <c r="K232" s="263"/>
      <c r="L232" s="263"/>
      <c r="M232" s="263"/>
      <c r="N232" s="263"/>
    </row>
    <row r="233" spans="4:14" ht="15">
      <c r="D233" s="263"/>
      <c r="E233" s="263"/>
      <c r="F233" s="263"/>
      <c r="G233" s="263"/>
      <c r="H233" s="263"/>
      <c r="I233" s="263"/>
      <c r="J233" s="263"/>
      <c r="K233" s="263"/>
      <c r="L233" s="263"/>
      <c r="M233" s="263"/>
      <c r="N233" s="263"/>
    </row>
    <row r="234" spans="4:14" ht="15">
      <c r="D234" s="263"/>
      <c r="E234" s="263"/>
      <c r="F234" s="263"/>
      <c r="G234" s="263"/>
      <c r="H234" s="263"/>
      <c r="I234" s="263"/>
      <c r="J234" s="263"/>
      <c r="K234" s="263"/>
      <c r="L234" s="263"/>
      <c r="M234" s="263"/>
      <c r="N234" s="263"/>
    </row>
    <row r="235" spans="4:14" ht="15">
      <c r="D235" s="263"/>
      <c r="E235" s="263"/>
      <c r="F235" s="263"/>
      <c r="G235" s="263"/>
      <c r="H235" s="263"/>
      <c r="I235" s="263"/>
      <c r="J235" s="263"/>
      <c r="K235" s="263"/>
      <c r="L235" s="263"/>
      <c r="M235" s="263"/>
      <c r="N235" s="263"/>
    </row>
    <row r="236" spans="4:14" ht="15">
      <c r="D236" s="263"/>
      <c r="E236" s="263"/>
      <c r="F236" s="263"/>
      <c r="G236" s="263"/>
      <c r="H236" s="263"/>
      <c r="I236" s="263"/>
      <c r="J236" s="263"/>
      <c r="K236" s="263"/>
      <c r="L236" s="263"/>
      <c r="M236" s="263"/>
      <c r="N236" s="263"/>
    </row>
    <row r="237" spans="4:14" ht="15">
      <c r="D237" s="264"/>
      <c r="E237" s="264"/>
      <c r="F237" s="264"/>
      <c r="G237" s="264"/>
      <c r="H237" s="264"/>
      <c r="I237" s="264"/>
      <c r="J237" s="264"/>
      <c r="K237" s="264"/>
      <c r="L237" s="264"/>
      <c r="M237" s="264"/>
      <c r="N237" s="264"/>
    </row>
    <row r="238" spans="5:14" ht="15">
      <c r="E238" s="263"/>
      <c r="F238" s="263"/>
      <c r="G238" s="263"/>
      <c r="H238" s="263"/>
      <c r="I238" s="263"/>
      <c r="J238" s="263"/>
      <c r="K238" s="263"/>
      <c r="L238" s="263"/>
      <c r="M238" s="263"/>
      <c r="N238" s="263"/>
    </row>
    <row r="239" spans="5:14" ht="12.75" customHeight="1">
      <c r="E239" s="263"/>
      <c r="F239" s="263"/>
      <c r="G239" s="263"/>
      <c r="H239" s="263"/>
      <c r="I239" s="263"/>
      <c r="J239" s="263"/>
      <c r="K239" s="263"/>
      <c r="L239" s="263"/>
      <c r="M239" s="263"/>
      <c r="N239" s="263"/>
    </row>
    <row r="240" spans="5:14" ht="15">
      <c r="E240" s="243"/>
      <c r="F240" s="243"/>
      <c r="G240" s="243"/>
      <c r="H240" s="243"/>
      <c r="I240" s="243"/>
      <c r="J240" s="243"/>
      <c r="K240" s="243"/>
      <c r="L240" s="243"/>
      <c r="M240" s="243"/>
      <c r="N240" s="243"/>
    </row>
    <row r="241" spans="5:14" ht="15">
      <c r="E241" s="265"/>
      <c r="F241" s="265"/>
      <c r="G241" s="265"/>
      <c r="H241" s="265"/>
      <c r="I241" s="265"/>
      <c r="J241" s="265"/>
      <c r="K241" s="265"/>
      <c r="L241" s="265"/>
      <c r="M241" s="265"/>
      <c r="N241" s="265"/>
    </row>
    <row r="242" spans="5:14" ht="15">
      <c r="E242" s="265"/>
      <c r="F242" s="265"/>
      <c r="G242" s="265"/>
      <c r="H242" s="265"/>
      <c r="I242" s="265"/>
      <c r="J242" s="265"/>
      <c r="K242" s="265"/>
      <c r="L242" s="265"/>
      <c r="M242" s="265"/>
      <c r="N242" s="265"/>
    </row>
    <row r="243" spans="5:14" ht="15">
      <c r="E243" s="265"/>
      <c r="F243" s="265"/>
      <c r="G243" s="265"/>
      <c r="H243" s="265"/>
      <c r="I243" s="265"/>
      <c r="J243" s="265"/>
      <c r="K243" s="265"/>
      <c r="L243" s="265"/>
      <c r="M243" s="265"/>
      <c r="N243" s="265"/>
    </row>
    <row r="244" spans="5:14" ht="15">
      <c r="E244" s="243"/>
      <c r="F244" s="243"/>
      <c r="G244" s="243"/>
      <c r="H244" s="243"/>
      <c r="I244" s="243"/>
      <c r="J244" s="243"/>
      <c r="K244" s="243"/>
      <c r="L244" s="243"/>
      <c r="M244" s="243"/>
      <c r="N244" s="243"/>
    </row>
    <row r="245" spans="5:14" ht="15">
      <c r="E245" s="265"/>
      <c r="F245" s="265"/>
      <c r="G245" s="265"/>
      <c r="H245" s="265"/>
      <c r="I245" s="265"/>
      <c r="J245" s="265"/>
      <c r="K245" s="265"/>
      <c r="L245" s="265"/>
      <c r="M245" s="265"/>
      <c r="N245" s="265"/>
    </row>
    <row r="246" spans="5:14" ht="15">
      <c r="E246" s="265"/>
      <c r="F246" s="265"/>
      <c r="G246" s="265"/>
      <c r="H246" s="265"/>
      <c r="I246" s="265"/>
      <c r="J246" s="265"/>
      <c r="K246" s="265"/>
      <c r="L246" s="265"/>
      <c r="M246" s="265"/>
      <c r="N246" s="265"/>
    </row>
    <row r="247" spans="5:14" ht="15">
      <c r="E247" s="265"/>
      <c r="F247" s="265"/>
      <c r="G247" s="265"/>
      <c r="H247" s="265"/>
      <c r="I247" s="265"/>
      <c r="J247" s="265"/>
      <c r="K247" s="265"/>
      <c r="L247" s="265"/>
      <c r="M247" s="265"/>
      <c r="N247" s="265"/>
    </row>
    <row r="248" spans="5:14" ht="15">
      <c r="E248" s="243"/>
      <c r="F248" s="243"/>
      <c r="G248" s="243"/>
      <c r="H248" s="243"/>
      <c r="I248" s="243"/>
      <c r="J248" s="243"/>
      <c r="K248" s="243"/>
      <c r="L248" s="243"/>
      <c r="M248" s="243"/>
      <c r="N248" s="243"/>
    </row>
    <row r="249" spans="4:14" ht="15">
      <c r="D249" s="263"/>
      <c r="E249" s="263"/>
      <c r="F249" s="263"/>
      <c r="G249" s="263"/>
      <c r="H249" s="263"/>
      <c r="I249" s="263"/>
      <c r="J249" s="263"/>
      <c r="K249" s="263"/>
      <c r="L249" s="263"/>
      <c r="M249" s="263"/>
      <c r="N249" s="263"/>
    </row>
    <row r="250" spans="4:14" ht="15">
      <c r="D250" s="263"/>
      <c r="E250" s="263"/>
      <c r="F250" s="263"/>
      <c r="G250" s="263"/>
      <c r="H250" s="263"/>
      <c r="I250" s="263"/>
      <c r="J250" s="263"/>
      <c r="K250" s="263"/>
      <c r="L250" s="263"/>
      <c r="M250" s="263"/>
      <c r="N250" s="263"/>
    </row>
    <row r="251" spans="3:14" ht="15.75">
      <c r="C251" s="257"/>
      <c r="D251" s="263"/>
      <c r="E251" s="263"/>
      <c r="F251" s="263"/>
      <c r="G251" s="263"/>
      <c r="H251" s="263"/>
      <c r="I251" s="263"/>
      <c r="J251" s="263"/>
      <c r="K251" s="263"/>
      <c r="L251" s="263"/>
      <c r="M251" s="263"/>
      <c r="N251" s="263"/>
    </row>
    <row r="252" spans="4:14" ht="15">
      <c r="D252" s="263"/>
      <c r="E252" s="263"/>
      <c r="F252" s="263"/>
      <c r="G252" s="263"/>
      <c r="H252" s="263"/>
      <c r="I252" s="263"/>
      <c r="J252" s="263"/>
      <c r="K252" s="263"/>
      <c r="L252" s="263"/>
      <c r="M252" s="263"/>
      <c r="N252" s="263"/>
    </row>
    <row r="253" spans="5:14" ht="15.75">
      <c r="E253" s="257"/>
      <c r="F253" s="243"/>
      <c r="G253" s="243"/>
      <c r="H253" s="243"/>
      <c r="I253" s="243"/>
      <c r="J253" s="243"/>
      <c r="K253" s="243"/>
      <c r="L253" s="243"/>
      <c r="M253" s="243"/>
      <c r="N253" s="243"/>
    </row>
    <row r="254" spans="5:14" ht="15">
      <c r="E254" s="263"/>
      <c r="F254" s="263"/>
      <c r="G254" s="263"/>
      <c r="H254" s="263"/>
      <c r="I254" s="263"/>
      <c r="J254" s="263"/>
      <c r="K254" s="263"/>
      <c r="L254" s="263"/>
      <c r="M254" s="263"/>
      <c r="N254" s="263"/>
    </row>
    <row r="255" spans="5:14" ht="15">
      <c r="E255" s="263"/>
      <c r="F255" s="263"/>
      <c r="G255" s="263"/>
      <c r="H255" s="263"/>
      <c r="I255" s="263"/>
      <c r="J255" s="263"/>
      <c r="K255" s="263"/>
      <c r="L255" s="263"/>
      <c r="M255" s="263"/>
      <c r="N255" s="263"/>
    </row>
    <row r="256" spans="5:14" ht="12.75" customHeight="1">
      <c r="E256" s="263"/>
      <c r="F256" s="263"/>
      <c r="G256" s="263"/>
      <c r="H256" s="263"/>
      <c r="I256" s="263"/>
      <c r="J256" s="263"/>
      <c r="K256" s="263"/>
      <c r="L256" s="263"/>
      <c r="M256" s="263"/>
      <c r="N256" s="263"/>
    </row>
    <row r="257" spans="5:14" ht="15">
      <c r="E257" s="243"/>
      <c r="F257" s="243"/>
      <c r="G257" s="243"/>
      <c r="H257" s="243"/>
      <c r="I257" s="243"/>
      <c r="J257" s="243"/>
      <c r="K257" s="243"/>
      <c r="L257" s="243"/>
      <c r="M257" s="243"/>
      <c r="N257" s="243"/>
    </row>
    <row r="258" spans="3:14" ht="15.75">
      <c r="C258" s="262"/>
      <c r="D258" s="262"/>
      <c r="E258" s="262"/>
      <c r="F258" s="262"/>
      <c r="G258" s="262"/>
      <c r="H258" s="262"/>
      <c r="I258" s="243"/>
      <c r="J258" s="264"/>
      <c r="K258" s="264"/>
      <c r="L258" s="264"/>
      <c r="M258" s="264"/>
      <c r="N258" s="264"/>
    </row>
    <row r="259" spans="3:14" ht="15">
      <c r="C259" s="265"/>
      <c r="D259" s="265"/>
      <c r="E259" s="264"/>
      <c r="F259" s="264"/>
      <c r="G259" s="264"/>
      <c r="H259" s="264"/>
      <c r="I259" s="264"/>
      <c r="J259" s="264"/>
      <c r="K259" s="264"/>
      <c r="L259" s="264"/>
      <c r="M259" s="264"/>
      <c r="N259" s="264"/>
    </row>
    <row r="260" spans="4:14" ht="15">
      <c r="D260" s="263"/>
      <c r="E260" s="265"/>
      <c r="F260" s="265"/>
      <c r="G260" s="265"/>
      <c r="H260" s="265"/>
      <c r="I260" s="265"/>
      <c r="J260" s="265"/>
      <c r="K260" s="265"/>
      <c r="L260" s="265"/>
      <c r="M260" s="265"/>
      <c r="N260" s="265"/>
    </row>
    <row r="261" spans="3:14" ht="15">
      <c r="C261" s="265"/>
      <c r="D261" s="265"/>
      <c r="E261" s="265"/>
      <c r="F261" s="265"/>
      <c r="G261" s="265"/>
      <c r="H261" s="265"/>
      <c r="I261" s="265"/>
      <c r="J261" s="265"/>
      <c r="K261" s="265"/>
      <c r="L261" s="265"/>
      <c r="M261" s="265"/>
      <c r="N261" s="265"/>
    </row>
    <row r="262" spans="5:14" ht="15">
      <c r="E262" s="243"/>
      <c r="F262" s="243"/>
      <c r="G262" s="243"/>
      <c r="H262" s="243"/>
      <c r="I262" s="243"/>
      <c r="J262" s="243"/>
      <c r="K262" s="243"/>
      <c r="L262" s="243"/>
      <c r="M262" s="243"/>
      <c r="N262" s="243"/>
    </row>
    <row r="263" spans="3:14" ht="15.75">
      <c r="C263" s="262"/>
      <c r="E263" s="243"/>
      <c r="F263" s="243"/>
      <c r="G263" s="243"/>
      <c r="H263" s="243"/>
      <c r="I263" s="243"/>
      <c r="J263" s="243"/>
      <c r="K263" s="243"/>
      <c r="L263" s="243"/>
      <c r="M263" s="243"/>
      <c r="N263" s="243"/>
    </row>
    <row r="264" spans="5:14" ht="15">
      <c r="E264" s="243"/>
      <c r="F264" s="243"/>
      <c r="G264" s="243"/>
      <c r="H264" s="243"/>
      <c r="I264" s="243"/>
      <c r="J264" s="243"/>
      <c r="K264" s="243"/>
      <c r="L264" s="243"/>
      <c r="M264" s="243"/>
      <c r="N264" s="243"/>
    </row>
    <row r="265" spans="3:14" ht="15.75">
      <c r="C265" s="262"/>
      <c r="D265" s="262"/>
      <c r="E265" s="262"/>
      <c r="F265" s="262"/>
      <c r="G265" s="262"/>
      <c r="H265" s="262"/>
      <c r="I265" s="262"/>
      <c r="J265" s="243"/>
      <c r="K265" s="243"/>
      <c r="L265" s="243"/>
      <c r="M265" s="243"/>
      <c r="N265" s="243"/>
    </row>
    <row r="266" spans="5:14" ht="15">
      <c r="E266" s="243"/>
      <c r="F266" s="243"/>
      <c r="G266" s="243"/>
      <c r="H266" s="243"/>
      <c r="I266" s="243"/>
      <c r="J266" s="243"/>
      <c r="K266" s="243"/>
      <c r="L266" s="243"/>
      <c r="M266" s="243"/>
      <c r="N266" s="243"/>
    </row>
    <row r="267" spans="4:14" ht="15">
      <c r="D267" s="263"/>
      <c r="E267" s="265"/>
      <c r="F267" s="265"/>
      <c r="G267" s="265"/>
      <c r="H267" s="265"/>
      <c r="I267" s="265"/>
      <c r="J267" s="265"/>
      <c r="K267" s="265"/>
      <c r="L267" s="265"/>
      <c r="M267" s="265"/>
      <c r="N267" s="265"/>
    </row>
    <row r="268" spans="3:14" ht="15">
      <c r="C268" s="265"/>
      <c r="D268" s="265"/>
      <c r="E268" s="265"/>
      <c r="F268" s="265"/>
      <c r="G268" s="265"/>
      <c r="H268" s="265"/>
      <c r="I268" s="265"/>
      <c r="J268" s="265"/>
      <c r="K268" s="265"/>
      <c r="L268" s="265"/>
      <c r="M268" s="265"/>
      <c r="N268" s="265"/>
    </row>
    <row r="269" spans="4:14" ht="15">
      <c r="D269" s="265"/>
      <c r="E269" s="265"/>
      <c r="F269" s="265"/>
      <c r="G269" s="265"/>
      <c r="H269" s="265"/>
      <c r="I269" s="265"/>
      <c r="J269" s="265"/>
      <c r="K269" s="265"/>
      <c r="L269" s="265"/>
      <c r="M269" s="265"/>
      <c r="N269" s="265"/>
    </row>
    <row r="270" spans="4:14" ht="15">
      <c r="D270" s="265"/>
      <c r="E270" s="265"/>
      <c r="F270" s="265"/>
      <c r="G270" s="265"/>
      <c r="H270" s="265"/>
      <c r="I270" s="265"/>
      <c r="J270" s="265"/>
      <c r="K270" s="265"/>
      <c r="L270" s="265"/>
      <c r="M270" s="265"/>
      <c r="N270" s="265"/>
    </row>
    <row r="271" spans="5:14" ht="15">
      <c r="E271" s="243"/>
      <c r="F271" s="243"/>
      <c r="G271" s="243"/>
      <c r="H271" s="243"/>
      <c r="I271" s="243"/>
      <c r="J271" s="243"/>
      <c r="K271" s="243"/>
      <c r="L271" s="243"/>
      <c r="M271" s="243"/>
      <c r="N271" s="243"/>
    </row>
    <row r="272" spans="5:14" ht="15">
      <c r="E272" s="243"/>
      <c r="F272" s="243"/>
      <c r="G272" s="243"/>
      <c r="H272" s="243"/>
      <c r="I272" s="264"/>
      <c r="J272" s="264"/>
      <c r="K272" s="264"/>
      <c r="L272" s="264"/>
      <c r="M272" s="264"/>
      <c r="N272" s="264"/>
    </row>
    <row r="273" spans="5:14" ht="15">
      <c r="E273" s="243"/>
      <c r="F273" s="243"/>
      <c r="G273" s="243"/>
      <c r="H273" s="243"/>
      <c r="I273" s="264"/>
      <c r="J273" s="264"/>
      <c r="K273" s="264"/>
      <c r="L273" s="264"/>
      <c r="M273" s="264"/>
      <c r="N273" s="264"/>
    </row>
    <row r="274" spans="5:14" ht="12.75" customHeight="1">
      <c r="E274" s="243"/>
      <c r="F274" s="243"/>
      <c r="G274" s="243"/>
      <c r="H274" s="243"/>
      <c r="I274" s="264"/>
      <c r="J274" s="264"/>
      <c r="K274" s="264"/>
      <c r="L274" s="264"/>
      <c r="M274" s="264"/>
      <c r="N274" s="264"/>
    </row>
    <row r="275" spans="5:14" ht="15">
      <c r="E275" s="243"/>
      <c r="F275" s="243"/>
      <c r="G275" s="243"/>
      <c r="H275" s="243"/>
      <c r="I275" s="243"/>
      <c r="J275" s="243"/>
      <c r="K275" s="243"/>
      <c r="L275" s="243"/>
      <c r="M275" s="243"/>
      <c r="N275" s="243"/>
    </row>
    <row r="276" spans="5:14" ht="12.75" customHeight="1">
      <c r="E276" s="243"/>
      <c r="F276" s="243"/>
      <c r="G276" s="243"/>
      <c r="H276" s="243"/>
      <c r="I276" s="243"/>
      <c r="J276" s="243"/>
      <c r="K276" s="243"/>
      <c r="L276" s="243"/>
      <c r="M276" s="243"/>
      <c r="N276" s="243"/>
    </row>
    <row r="277" spans="5:14" ht="15">
      <c r="E277" s="243"/>
      <c r="F277" s="243"/>
      <c r="G277" s="243"/>
      <c r="H277" s="243"/>
      <c r="I277" s="243"/>
      <c r="J277" s="243"/>
      <c r="K277" s="243"/>
      <c r="L277" s="243"/>
      <c r="M277" s="243"/>
      <c r="N277" s="243"/>
    </row>
    <row r="278" spans="3:14" ht="15.75">
      <c r="C278" s="257"/>
      <c r="E278" s="243"/>
      <c r="F278" s="243"/>
      <c r="G278" s="243"/>
      <c r="H278" s="243"/>
      <c r="I278" s="243"/>
      <c r="J278" s="243"/>
      <c r="K278" s="243"/>
      <c r="L278" s="243"/>
      <c r="M278" s="243"/>
      <c r="N278" s="243"/>
    </row>
    <row r="279" spans="5:14" ht="15">
      <c r="E279" s="243"/>
      <c r="F279" s="243"/>
      <c r="G279" s="243"/>
      <c r="H279" s="243"/>
      <c r="I279" s="243"/>
      <c r="J279" s="243"/>
      <c r="K279" s="243"/>
      <c r="L279" s="243"/>
      <c r="M279" s="243"/>
      <c r="N279" s="243"/>
    </row>
    <row r="280" spans="5:14" ht="15">
      <c r="E280" s="263"/>
      <c r="F280" s="263"/>
      <c r="G280" s="263"/>
      <c r="H280" s="263"/>
      <c r="I280" s="263"/>
      <c r="J280" s="263"/>
      <c r="K280" s="263"/>
      <c r="L280" s="263"/>
      <c r="M280" s="263"/>
      <c r="N280" s="263"/>
    </row>
    <row r="281" spans="3:14" ht="9" customHeight="1">
      <c r="C281" s="262"/>
      <c r="D281" s="265"/>
      <c r="E281" s="243"/>
      <c r="F281" s="243"/>
      <c r="G281" s="243"/>
      <c r="H281" s="243"/>
      <c r="I281" s="264"/>
      <c r="J281" s="264"/>
      <c r="K281" s="264"/>
      <c r="L281" s="264"/>
      <c r="M281" s="264"/>
      <c r="N281" s="264"/>
    </row>
    <row r="282" spans="5:14" ht="9" customHeight="1">
      <c r="E282" s="263"/>
      <c r="F282" s="263"/>
      <c r="G282" s="263"/>
      <c r="H282" s="263"/>
      <c r="I282" s="263"/>
      <c r="J282" s="263"/>
      <c r="K282" s="263"/>
      <c r="L282" s="263"/>
      <c r="M282" s="263"/>
      <c r="N282" s="263"/>
    </row>
    <row r="283" spans="3:14" ht="9" customHeight="1">
      <c r="C283" s="265"/>
      <c r="D283" s="265"/>
      <c r="E283" s="263"/>
      <c r="F283" s="263"/>
      <c r="G283" s="263"/>
      <c r="H283" s="263"/>
      <c r="I283" s="263"/>
      <c r="J283" s="263"/>
      <c r="K283" s="263"/>
      <c r="L283" s="263"/>
      <c r="M283" s="263"/>
      <c r="N283" s="263"/>
    </row>
    <row r="284" spans="5:14" ht="15">
      <c r="E284" s="263"/>
      <c r="F284" s="263"/>
      <c r="G284" s="263"/>
      <c r="H284" s="263"/>
      <c r="I284" s="263"/>
      <c r="J284" s="263"/>
      <c r="K284" s="263"/>
      <c r="L284" s="263"/>
      <c r="M284" s="263"/>
      <c r="N284" s="263"/>
    </row>
    <row r="285" spans="5:14" ht="15">
      <c r="E285" s="263"/>
      <c r="F285" s="263"/>
      <c r="G285" s="263"/>
      <c r="H285" s="263"/>
      <c r="I285" s="263"/>
      <c r="J285" s="263"/>
      <c r="K285" s="263"/>
      <c r="L285" s="263"/>
      <c r="M285" s="263"/>
      <c r="N285" s="263"/>
    </row>
    <row r="286" spans="5:14" ht="15">
      <c r="E286" s="243"/>
      <c r="F286" s="243"/>
      <c r="G286" s="243"/>
      <c r="H286" s="243"/>
      <c r="I286" s="243"/>
      <c r="J286" s="243"/>
      <c r="K286" s="243"/>
      <c r="L286" s="243"/>
      <c r="M286" s="243"/>
      <c r="N286" s="243"/>
    </row>
    <row r="287" spans="4:14" ht="12.75" customHeight="1">
      <c r="D287" s="263"/>
      <c r="E287" s="263"/>
      <c r="F287" s="263"/>
      <c r="G287" s="263"/>
      <c r="H287" s="263"/>
      <c r="I287" s="263"/>
      <c r="J287" s="263"/>
      <c r="K287" s="263"/>
      <c r="L287" s="263"/>
      <c r="M287" s="263"/>
      <c r="N287" s="263"/>
    </row>
    <row r="288" spans="5:14" ht="15">
      <c r="E288" s="264"/>
      <c r="F288" s="264"/>
      <c r="G288" s="264"/>
      <c r="H288" s="264"/>
      <c r="I288" s="243"/>
      <c r="J288" s="243"/>
      <c r="K288" s="243"/>
      <c r="L288" s="243"/>
      <c r="M288" s="243"/>
      <c r="N288" s="243"/>
    </row>
    <row r="289" spans="4:14" ht="15">
      <c r="D289" s="263"/>
      <c r="E289" s="263"/>
      <c r="F289" s="263"/>
      <c r="G289" s="263"/>
      <c r="H289" s="263"/>
      <c r="I289" s="263"/>
      <c r="J289" s="263"/>
      <c r="K289" s="263"/>
      <c r="L289" s="263"/>
      <c r="M289" s="263"/>
      <c r="N289" s="263"/>
    </row>
    <row r="290" spans="4:14" ht="15">
      <c r="D290" s="263"/>
      <c r="E290" s="263"/>
      <c r="F290" s="263"/>
      <c r="G290" s="263"/>
      <c r="H290" s="263"/>
      <c r="I290" s="263"/>
      <c r="J290" s="263"/>
      <c r="K290" s="263"/>
      <c r="L290" s="263"/>
      <c r="M290" s="263"/>
      <c r="N290" s="263"/>
    </row>
    <row r="291" spans="5:14" ht="15">
      <c r="E291" s="264"/>
      <c r="F291" s="264"/>
      <c r="G291" s="264"/>
      <c r="H291" s="264"/>
      <c r="I291" s="243"/>
      <c r="J291" s="243"/>
      <c r="K291" s="243"/>
      <c r="L291" s="243"/>
      <c r="M291" s="243"/>
      <c r="N291" s="243"/>
    </row>
    <row r="292" spans="4:14" ht="15">
      <c r="D292" s="263"/>
      <c r="E292" s="263"/>
      <c r="F292" s="263"/>
      <c r="G292" s="263"/>
      <c r="H292" s="263"/>
      <c r="I292" s="263"/>
      <c r="J292" s="263"/>
      <c r="K292" s="263"/>
      <c r="L292" s="263"/>
      <c r="M292" s="263"/>
      <c r="N292" s="263"/>
    </row>
    <row r="293" spans="5:14" ht="15">
      <c r="E293" s="243"/>
      <c r="F293" s="243"/>
      <c r="G293" s="243"/>
      <c r="H293" s="243"/>
      <c r="I293" s="243"/>
      <c r="J293" s="243"/>
      <c r="K293" s="243"/>
      <c r="L293" s="243"/>
      <c r="M293" s="243"/>
      <c r="N293" s="243"/>
    </row>
    <row r="294" spans="4:14" ht="15">
      <c r="D294" s="263"/>
      <c r="E294" s="263"/>
      <c r="F294" s="263"/>
      <c r="G294" s="263"/>
      <c r="H294" s="263"/>
      <c r="I294" s="263"/>
      <c r="J294" s="263"/>
      <c r="K294" s="263"/>
      <c r="L294" s="263"/>
      <c r="M294" s="263"/>
      <c r="N294" s="263"/>
    </row>
    <row r="295" spans="4:14" ht="15">
      <c r="D295" s="263"/>
      <c r="E295" s="263"/>
      <c r="F295" s="263"/>
      <c r="G295" s="263"/>
      <c r="H295" s="263"/>
      <c r="I295" s="263"/>
      <c r="J295" s="263"/>
      <c r="K295" s="263"/>
      <c r="L295" s="263"/>
      <c r="M295" s="263"/>
      <c r="N295" s="263"/>
    </row>
    <row r="296" spans="4:14" ht="15">
      <c r="D296" s="264"/>
      <c r="E296" s="264"/>
      <c r="F296" s="264"/>
      <c r="G296" s="264"/>
      <c r="H296" s="264"/>
      <c r="I296" s="264"/>
      <c r="J296" s="264"/>
      <c r="K296" s="264"/>
      <c r="L296" s="264"/>
      <c r="M296" s="264"/>
      <c r="N296" s="264"/>
    </row>
    <row r="297" spans="3:14" ht="15.75">
      <c r="C297" s="262"/>
      <c r="D297" s="262"/>
      <c r="E297" s="262"/>
      <c r="F297" s="262"/>
      <c r="G297" s="262"/>
      <c r="H297" s="243"/>
      <c r="I297" s="243"/>
      <c r="J297" s="243"/>
      <c r="K297" s="243"/>
      <c r="L297" s="243"/>
      <c r="M297" s="243"/>
      <c r="N297" s="243"/>
    </row>
    <row r="298" spans="5:14" ht="15">
      <c r="E298" s="243"/>
      <c r="F298" s="243"/>
      <c r="G298" s="243"/>
      <c r="H298" s="243"/>
      <c r="I298" s="243"/>
      <c r="J298" s="243"/>
      <c r="K298" s="243"/>
      <c r="L298" s="243"/>
      <c r="M298" s="243"/>
      <c r="N298" s="243"/>
    </row>
    <row r="299" spans="4:14" ht="15">
      <c r="D299" s="263"/>
      <c r="E299" s="263"/>
      <c r="F299" s="263"/>
      <c r="G299" s="263"/>
      <c r="H299" s="263"/>
      <c r="I299" s="263"/>
      <c r="J299" s="263"/>
      <c r="K299" s="263"/>
      <c r="L299" s="263"/>
      <c r="M299" s="263"/>
      <c r="N299" s="263"/>
    </row>
    <row r="300" spans="3:14" ht="15.75">
      <c r="C300" s="257"/>
      <c r="D300" s="263"/>
      <c r="E300" s="263"/>
      <c r="F300" s="263"/>
      <c r="G300" s="263"/>
      <c r="H300" s="263"/>
      <c r="I300" s="263"/>
      <c r="J300" s="263"/>
      <c r="K300" s="263"/>
      <c r="L300" s="263"/>
      <c r="M300" s="263"/>
      <c r="N300" s="263"/>
    </row>
    <row r="301" spans="5:14" ht="12.75" customHeight="1">
      <c r="E301" s="243"/>
      <c r="F301" s="243"/>
      <c r="G301" s="243"/>
      <c r="H301" s="243"/>
      <c r="I301" s="243"/>
      <c r="J301" s="243"/>
      <c r="K301" s="243"/>
      <c r="L301" s="243"/>
      <c r="M301" s="243"/>
      <c r="N301" s="243"/>
    </row>
    <row r="302" spans="3:14" ht="15.75">
      <c r="C302" s="257"/>
      <c r="E302" s="243"/>
      <c r="F302" s="243"/>
      <c r="G302" s="243"/>
      <c r="H302" s="243"/>
      <c r="I302" s="243"/>
      <c r="J302" s="243"/>
      <c r="K302" s="243"/>
      <c r="L302" s="243"/>
      <c r="M302" s="243"/>
      <c r="N302" s="243"/>
    </row>
    <row r="303" spans="5:14" ht="15">
      <c r="E303" s="243"/>
      <c r="F303" s="243"/>
      <c r="G303" s="243"/>
      <c r="H303" s="243"/>
      <c r="I303" s="243"/>
      <c r="J303" s="243"/>
      <c r="K303" s="243"/>
      <c r="L303" s="243"/>
      <c r="M303" s="243"/>
      <c r="N303" s="243"/>
    </row>
    <row r="304" spans="3:14" ht="15.75">
      <c r="C304" s="262"/>
      <c r="D304" s="262"/>
      <c r="E304" s="262"/>
      <c r="F304" s="262"/>
      <c r="G304" s="262"/>
      <c r="H304" s="262"/>
      <c r="I304" s="243"/>
      <c r="J304" s="243"/>
      <c r="K304" s="243"/>
      <c r="L304" s="243"/>
      <c r="M304" s="243"/>
      <c r="N304" s="243"/>
    </row>
    <row r="305" spans="5:14" ht="15">
      <c r="E305" s="243"/>
      <c r="F305" s="243"/>
      <c r="G305" s="243"/>
      <c r="H305" s="243"/>
      <c r="I305" s="243"/>
      <c r="J305" s="243"/>
      <c r="K305" s="243"/>
      <c r="L305" s="243"/>
      <c r="M305" s="243"/>
      <c r="N305" s="243"/>
    </row>
    <row r="306" spans="4:14" ht="15">
      <c r="D306" s="263"/>
      <c r="E306" s="265"/>
      <c r="F306" s="265"/>
      <c r="G306" s="265"/>
      <c r="H306" s="265"/>
      <c r="I306" s="265"/>
      <c r="J306" s="265"/>
      <c r="K306" s="265"/>
      <c r="L306" s="265"/>
      <c r="M306" s="265"/>
      <c r="N306" s="243"/>
    </row>
    <row r="307" spans="5:14" ht="15">
      <c r="E307" s="243"/>
      <c r="F307" s="243"/>
      <c r="G307" s="243"/>
      <c r="H307" s="243"/>
      <c r="I307" s="243"/>
      <c r="J307" s="243"/>
      <c r="K307" s="243"/>
      <c r="L307" s="243"/>
      <c r="M307" s="243"/>
      <c r="N307" s="243"/>
    </row>
    <row r="308" spans="5:14" ht="15">
      <c r="E308" s="243"/>
      <c r="F308" s="243"/>
      <c r="G308" s="243"/>
      <c r="H308" s="243"/>
      <c r="I308" s="243"/>
      <c r="J308" s="243"/>
      <c r="K308" s="243"/>
      <c r="L308" s="243"/>
      <c r="M308" s="243"/>
      <c r="N308" s="243"/>
    </row>
    <row r="309" spans="4:14" ht="15">
      <c r="D309" s="265"/>
      <c r="E309" s="265"/>
      <c r="F309" s="265"/>
      <c r="G309" s="265"/>
      <c r="H309" s="265"/>
      <c r="I309" s="265"/>
      <c r="J309" s="265"/>
      <c r="K309" s="265"/>
      <c r="L309" s="265"/>
      <c r="M309" s="265"/>
      <c r="N309" s="265"/>
    </row>
    <row r="310" spans="4:14" ht="15">
      <c r="D310" s="265"/>
      <c r="E310" s="265"/>
      <c r="F310" s="265"/>
      <c r="G310" s="265"/>
      <c r="H310" s="265"/>
      <c r="I310" s="265"/>
      <c r="J310" s="265"/>
      <c r="K310" s="265"/>
      <c r="L310" s="265"/>
      <c r="M310" s="265"/>
      <c r="N310" s="265"/>
    </row>
    <row r="311" spans="4:14" ht="15">
      <c r="D311" s="265"/>
      <c r="E311" s="265"/>
      <c r="F311" s="265"/>
      <c r="G311" s="265"/>
      <c r="H311" s="265"/>
      <c r="I311" s="265"/>
      <c r="J311" s="265"/>
      <c r="K311" s="265"/>
      <c r="L311" s="265"/>
      <c r="M311" s="265"/>
      <c r="N311" s="265"/>
    </row>
    <row r="312" spans="5:14" ht="15">
      <c r="E312" s="243"/>
      <c r="F312" s="243"/>
      <c r="G312" s="243"/>
      <c r="H312" s="243"/>
      <c r="I312" s="243"/>
      <c r="J312" s="243"/>
      <c r="K312" s="243"/>
      <c r="L312" s="243"/>
      <c r="M312" s="243"/>
      <c r="N312" s="243"/>
    </row>
    <row r="313" spans="4:14" ht="15">
      <c r="D313" s="263"/>
      <c r="E313" s="263"/>
      <c r="F313" s="263"/>
      <c r="G313" s="263"/>
      <c r="H313" s="263"/>
      <c r="I313" s="263"/>
      <c r="J313" s="263"/>
      <c r="K313" s="263"/>
      <c r="L313" s="263"/>
      <c r="M313" s="263"/>
      <c r="N313" s="263"/>
    </row>
    <row r="314" spans="4:14" ht="15">
      <c r="D314" s="263"/>
      <c r="E314" s="263"/>
      <c r="F314" s="263"/>
      <c r="G314" s="263"/>
      <c r="H314" s="263"/>
      <c r="I314" s="263"/>
      <c r="J314" s="263"/>
      <c r="K314" s="263"/>
      <c r="L314" s="263"/>
      <c r="M314" s="263"/>
      <c r="N314" s="263"/>
    </row>
    <row r="315" spans="4:14" ht="15">
      <c r="D315" s="263"/>
      <c r="E315" s="263"/>
      <c r="F315" s="263"/>
      <c r="G315" s="263"/>
      <c r="H315" s="263"/>
      <c r="I315" s="263"/>
      <c r="J315" s="263"/>
      <c r="K315" s="263"/>
      <c r="L315" s="263"/>
      <c r="M315" s="263"/>
      <c r="N315" s="263"/>
    </row>
    <row r="316" spans="4:14" ht="15">
      <c r="D316" s="264"/>
      <c r="E316" s="264"/>
      <c r="F316" s="264"/>
      <c r="G316" s="264"/>
      <c r="H316" s="264"/>
      <c r="I316" s="264"/>
      <c r="J316" s="264"/>
      <c r="K316" s="264"/>
      <c r="L316" s="264"/>
      <c r="M316" s="264"/>
      <c r="N316" s="264"/>
    </row>
    <row r="317" spans="4:14" ht="15">
      <c r="D317" s="263"/>
      <c r="E317" s="263"/>
      <c r="F317" s="263"/>
      <c r="G317" s="263"/>
      <c r="H317" s="263"/>
      <c r="I317" s="263"/>
      <c r="J317" s="263"/>
      <c r="K317" s="263"/>
      <c r="L317" s="263"/>
      <c r="M317" s="263"/>
      <c r="N317" s="263"/>
    </row>
    <row r="318" spans="4:14" ht="15">
      <c r="D318" s="263"/>
      <c r="E318" s="263"/>
      <c r="F318" s="263"/>
      <c r="G318" s="263"/>
      <c r="H318" s="263"/>
      <c r="I318" s="263"/>
      <c r="J318" s="263"/>
      <c r="K318" s="263"/>
      <c r="L318" s="263"/>
      <c r="M318" s="263"/>
      <c r="N318" s="263"/>
    </row>
    <row r="319" spans="4:14" ht="15">
      <c r="D319" s="263"/>
      <c r="E319" s="263"/>
      <c r="F319" s="263"/>
      <c r="G319" s="263"/>
      <c r="H319" s="263"/>
      <c r="I319" s="263"/>
      <c r="J319" s="263"/>
      <c r="K319" s="263"/>
      <c r="L319" s="263"/>
      <c r="M319" s="263"/>
      <c r="N319" s="263"/>
    </row>
    <row r="320" spans="4:14" ht="12.75" customHeight="1">
      <c r="D320" s="263"/>
      <c r="E320" s="263"/>
      <c r="F320" s="263"/>
      <c r="G320" s="263"/>
      <c r="H320" s="263"/>
      <c r="I320" s="263"/>
      <c r="J320" s="263"/>
      <c r="K320" s="263"/>
      <c r="L320" s="263"/>
      <c r="M320" s="263"/>
      <c r="N320" s="263"/>
    </row>
    <row r="321" spans="4:14" ht="15">
      <c r="D321" s="263"/>
      <c r="E321" s="263"/>
      <c r="F321" s="263"/>
      <c r="G321" s="263"/>
      <c r="H321" s="263"/>
      <c r="I321" s="263"/>
      <c r="J321" s="263"/>
      <c r="K321" s="263"/>
      <c r="L321" s="263"/>
      <c r="M321" s="263"/>
      <c r="N321" s="263"/>
    </row>
    <row r="322" spans="5:14" ht="15">
      <c r="E322" s="243"/>
      <c r="F322" s="243"/>
      <c r="G322" s="243"/>
      <c r="H322" s="243"/>
      <c r="I322" s="243"/>
      <c r="J322" s="243"/>
      <c r="K322" s="243"/>
      <c r="L322" s="243"/>
      <c r="M322" s="243"/>
      <c r="N322" s="243"/>
    </row>
    <row r="323" spans="5:14" ht="15">
      <c r="E323" s="263"/>
      <c r="F323" s="263"/>
      <c r="G323" s="263"/>
      <c r="H323" s="263"/>
      <c r="I323" s="263"/>
      <c r="J323" s="263"/>
      <c r="K323" s="263"/>
      <c r="L323" s="263"/>
      <c r="M323" s="263"/>
      <c r="N323" s="263"/>
    </row>
    <row r="324" spans="5:14" ht="15">
      <c r="E324" s="263"/>
      <c r="F324" s="263"/>
      <c r="G324" s="263"/>
      <c r="H324" s="263"/>
      <c r="I324" s="263"/>
      <c r="J324" s="263"/>
      <c r="K324" s="263"/>
      <c r="L324" s="263"/>
      <c r="M324" s="263"/>
      <c r="N324" s="263"/>
    </row>
    <row r="325" spans="5:14" ht="15">
      <c r="E325" s="263"/>
      <c r="F325" s="263"/>
      <c r="G325" s="263"/>
      <c r="H325" s="263"/>
      <c r="I325" s="263"/>
      <c r="J325" s="263"/>
      <c r="K325" s="263"/>
      <c r="L325" s="263"/>
      <c r="M325" s="263"/>
      <c r="N325" s="263"/>
    </row>
    <row r="326" spans="5:14" ht="15">
      <c r="E326" s="243"/>
      <c r="F326" s="243"/>
      <c r="G326" s="243"/>
      <c r="H326" s="243"/>
      <c r="I326" s="243"/>
      <c r="J326" s="243"/>
      <c r="K326" s="243"/>
      <c r="L326" s="243"/>
      <c r="M326" s="243"/>
      <c r="N326" s="243"/>
    </row>
    <row r="327" spans="5:14" ht="15">
      <c r="E327" s="263"/>
      <c r="F327" s="263"/>
      <c r="G327" s="263"/>
      <c r="H327" s="263"/>
      <c r="I327" s="263"/>
      <c r="J327" s="263"/>
      <c r="K327" s="263"/>
      <c r="L327" s="263"/>
      <c r="M327" s="263"/>
      <c r="N327" s="263"/>
    </row>
    <row r="328" spans="5:14" ht="15">
      <c r="E328" s="263"/>
      <c r="F328" s="263"/>
      <c r="G328" s="263"/>
      <c r="H328" s="263"/>
      <c r="I328" s="263"/>
      <c r="J328" s="263"/>
      <c r="K328" s="263"/>
      <c r="L328" s="263"/>
      <c r="M328" s="263"/>
      <c r="N328" s="263"/>
    </row>
    <row r="329" spans="5:14" ht="15">
      <c r="E329" s="243"/>
      <c r="F329" s="243"/>
      <c r="G329" s="243"/>
      <c r="H329" s="243"/>
      <c r="I329" s="243"/>
      <c r="J329" s="243"/>
      <c r="K329" s="243"/>
      <c r="L329" s="243"/>
      <c r="M329" s="243"/>
      <c r="N329" s="243"/>
    </row>
    <row r="330" spans="5:14" ht="12.75" customHeight="1">
      <c r="E330" s="263"/>
      <c r="F330" s="263"/>
      <c r="G330" s="263"/>
      <c r="H330" s="263"/>
      <c r="I330" s="263"/>
      <c r="J330" s="263"/>
      <c r="K330" s="263"/>
      <c r="L330" s="263"/>
      <c r="M330" s="263"/>
      <c r="N330" s="263"/>
    </row>
    <row r="331" spans="5:14" ht="15">
      <c r="E331" s="263"/>
      <c r="F331" s="263"/>
      <c r="G331" s="263"/>
      <c r="H331" s="263"/>
      <c r="I331" s="263"/>
      <c r="J331" s="263"/>
      <c r="K331" s="263"/>
      <c r="L331" s="263"/>
      <c r="M331" s="263"/>
      <c r="N331" s="263"/>
    </row>
    <row r="332" spans="5:14" ht="15">
      <c r="E332" s="243"/>
      <c r="F332" s="243"/>
      <c r="G332" s="243"/>
      <c r="H332" s="243"/>
      <c r="I332" s="243"/>
      <c r="J332" s="243"/>
      <c r="K332" s="243"/>
      <c r="L332" s="243"/>
      <c r="M332" s="243"/>
      <c r="N332" s="243"/>
    </row>
    <row r="333" spans="5:14" ht="15">
      <c r="E333" s="243"/>
      <c r="F333" s="243"/>
      <c r="G333" s="243"/>
      <c r="H333" s="243"/>
      <c r="I333" s="243"/>
      <c r="J333" s="243"/>
      <c r="K333" s="243"/>
      <c r="L333" s="243"/>
      <c r="M333" s="243"/>
      <c r="N333" s="243"/>
    </row>
    <row r="334" spans="5:14" ht="15">
      <c r="E334" s="243"/>
      <c r="F334" s="243"/>
      <c r="G334" s="243"/>
      <c r="H334" s="243"/>
      <c r="I334" s="243"/>
      <c r="J334" s="243"/>
      <c r="K334" s="243"/>
      <c r="L334" s="243"/>
      <c r="M334" s="243"/>
      <c r="N334" s="243"/>
    </row>
    <row r="335" spans="2:15" ht="15">
      <c r="B335" s="270"/>
      <c r="E335" s="243"/>
      <c r="F335" s="243"/>
      <c r="G335" s="243"/>
      <c r="H335" s="243"/>
      <c r="I335" s="243"/>
      <c r="J335" s="243"/>
      <c r="K335" s="243"/>
      <c r="L335" s="243"/>
      <c r="M335" s="243"/>
      <c r="N335" s="243"/>
      <c r="O335" s="270"/>
    </row>
    <row r="336" spans="2:15" ht="15">
      <c r="B336" s="270"/>
      <c r="E336" s="243"/>
      <c r="F336" s="243"/>
      <c r="G336" s="243"/>
      <c r="H336" s="243"/>
      <c r="I336" s="243"/>
      <c r="J336" s="243"/>
      <c r="K336" s="243"/>
      <c r="L336" s="243"/>
      <c r="M336" s="243"/>
      <c r="N336" s="243"/>
      <c r="O336" s="270"/>
    </row>
    <row r="337" spans="2:15" ht="15.75">
      <c r="B337" s="270"/>
      <c r="C337" s="257"/>
      <c r="E337" s="243"/>
      <c r="F337" s="243"/>
      <c r="G337" s="243"/>
      <c r="H337" s="243"/>
      <c r="I337" s="243"/>
      <c r="J337" s="243"/>
      <c r="K337" s="243"/>
      <c r="L337" s="243"/>
      <c r="M337" s="243"/>
      <c r="N337" s="243"/>
      <c r="O337" s="270"/>
    </row>
    <row r="338" spans="2:15" ht="15">
      <c r="B338" s="270"/>
      <c r="E338" s="243"/>
      <c r="F338" s="243"/>
      <c r="G338" s="243"/>
      <c r="H338" s="243"/>
      <c r="I338" s="243"/>
      <c r="J338" s="243"/>
      <c r="K338" s="243"/>
      <c r="L338" s="243"/>
      <c r="M338" s="243"/>
      <c r="N338" s="243"/>
      <c r="O338" s="270"/>
    </row>
    <row r="339" spans="2:15" ht="15">
      <c r="B339" s="270"/>
      <c r="E339" s="263"/>
      <c r="F339" s="265"/>
      <c r="G339" s="265"/>
      <c r="H339" s="265"/>
      <c r="I339" s="265"/>
      <c r="J339" s="265"/>
      <c r="K339" s="265"/>
      <c r="L339" s="265"/>
      <c r="M339" s="265"/>
      <c r="N339" s="265"/>
      <c r="O339" s="270"/>
    </row>
    <row r="340" spans="2:15" ht="9" customHeight="1">
      <c r="B340" s="270"/>
      <c r="C340" s="262"/>
      <c r="D340" s="265"/>
      <c r="E340" s="265"/>
      <c r="F340" s="265"/>
      <c r="G340" s="265"/>
      <c r="H340" s="265"/>
      <c r="I340" s="265"/>
      <c r="J340" s="265"/>
      <c r="K340" s="265"/>
      <c r="L340" s="265"/>
      <c r="M340" s="265"/>
      <c r="N340" s="265"/>
      <c r="O340" s="270"/>
    </row>
    <row r="341" spans="2:15" ht="15">
      <c r="B341" s="270"/>
      <c r="E341" s="264"/>
      <c r="F341" s="264"/>
      <c r="G341" s="264"/>
      <c r="H341" s="264"/>
      <c r="I341" s="264"/>
      <c r="J341" s="264"/>
      <c r="K341" s="264"/>
      <c r="L341" s="264"/>
      <c r="M341" s="264"/>
      <c r="N341" s="264"/>
      <c r="O341" s="270"/>
    </row>
    <row r="342" spans="2:15" ht="9" customHeight="1">
      <c r="B342" s="270"/>
      <c r="C342" s="265"/>
      <c r="E342" s="263"/>
      <c r="F342" s="265"/>
      <c r="G342" s="265"/>
      <c r="H342" s="265"/>
      <c r="I342" s="265"/>
      <c r="J342" s="265"/>
      <c r="K342" s="265"/>
      <c r="L342" s="265"/>
      <c r="M342" s="265"/>
      <c r="N342" s="265"/>
      <c r="O342" s="270"/>
    </row>
    <row r="343" spans="2:15" ht="15">
      <c r="B343" s="270"/>
      <c r="E343" s="265"/>
      <c r="F343" s="265"/>
      <c r="G343" s="265"/>
      <c r="H343" s="265"/>
      <c r="I343" s="265"/>
      <c r="J343" s="265"/>
      <c r="K343" s="265"/>
      <c r="L343" s="265"/>
      <c r="M343" s="265"/>
      <c r="N343" s="265"/>
      <c r="O343" s="270"/>
    </row>
    <row r="344" spans="2:15" ht="15">
      <c r="B344" s="270"/>
      <c r="E344" s="265"/>
      <c r="F344" s="265"/>
      <c r="G344" s="265"/>
      <c r="H344" s="265"/>
      <c r="I344" s="265"/>
      <c r="J344" s="265"/>
      <c r="K344" s="265"/>
      <c r="L344" s="265"/>
      <c r="M344" s="265"/>
      <c r="N344" s="265"/>
      <c r="O344" s="270"/>
    </row>
    <row r="345" spans="2:15" ht="15">
      <c r="B345" s="270"/>
      <c r="E345" s="243"/>
      <c r="F345" s="243"/>
      <c r="G345" s="243"/>
      <c r="H345" s="243"/>
      <c r="I345" s="243"/>
      <c r="J345" s="243"/>
      <c r="K345" s="243"/>
      <c r="L345" s="243"/>
      <c r="M345" s="243"/>
      <c r="N345" s="243"/>
      <c r="O345" s="270"/>
    </row>
    <row r="346" spans="2:15" ht="15">
      <c r="B346" s="270"/>
      <c r="D346" s="258"/>
      <c r="E346" s="259"/>
      <c r="F346" s="259"/>
      <c r="G346" s="259"/>
      <c r="H346" s="259"/>
      <c r="I346" s="259"/>
      <c r="J346" s="259"/>
      <c r="K346" s="259"/>
      <c r="L346" s="259"/>
      <c r="M346" s="259"/>
      <c r="N346" s="259"/>
      <c r="O346" s="270"/>
    </row>
    <row r="347" spans="2:15" ht="15">
      <c r="B347" s="270"/>
      <c r="D347" s="259"/>
      <c r="E347" s="259"/>
      <c r="F347" s="259"/>
      <c r="G347" s="259"/>
      <c r="H347" s="259"/>
      <c r="I347" s="259"/>
      <c r="J347" s="259"/>
      <c r="K347" s="259"/>
      <c r="L347" s="259"/>
      <c r="M347" s="259"/>
      <c r="N347" s="259"/>
      <c r="O347" s="270"/>
    </row>
    <row r="348" spans="2:15" ht="15">
      <c r="B348" s="270"/>
      <c r="D348" s="259"/>
      <c r="E348" s="259"/>
      <c r="F348" s="259"/>
      <c r="G348" s="259"/>
      <c r="H348" s="259"/>
      <c r="I348" s="259"/>
      <c r="J348" s="259"/>
      <c r="K348" s="259"/>
      <c r="L348" s="259"/>
      <c r="M348" s="259"/>
      <c r="N348" s="259"/>
      <c r="O348" s="270"/>
    </row>
    <row r="349" spans="2:15" ht="15">
      <c r="B349" s="270"/>
      <c r="D349" s="261"/>
      <c r="E349" s="261"/>
      <c r="F349" s="261"/>
      <c r="G349" s="261"/>
      <c r="H349" s="261"/>
      <c r="I349" s="261"/>
      <c r="J349" s="261"/>
      <c r="K349" s="261"/>
      <c r="L349" s="261"/>
      <c r="M349" s="261"/>
      <c r="N349" s="261"/>
      <c r="O349" s="270"/>
    </row>
    <row r="350" spans="2:15" ht="15.75">
      <c r="B350" s="270"/>
      <c r="C350" s="262"/>
      <c r="D350" s="262"/>
      <c r="E350" s="262"/>
      <c r="F350" s="262"/>
      <c r="G350" s="264"/>
      <c r="H350" s="264"/>
      <c r="I350" s="243"/>
      <c r="J350" s="243"/>
      <c r="K350" s="243"/>
      <c r="L350" s="243"/>
      <c r="M350" s="243"/>
      <c r="N350" s="243"/>
      <c r="O350" s="270"/>
    </row>
    <row r="351" spans="2:15" ht="15">
      <c r="B351" s="270"/>
      <c r="E351" s="243"/>
      <c r="F351" s="243"/>
      <c r="G351" s="264"/>
      <c r="H351" s="264"/>
      <c r="I351" s="243"/>
      <c r="J351" s="243"/>
      <c r="K351" s="243"/>
      <c r="L351" s="243"/>
      <c r="M351" s="243"/>
      <c r="N351" s="243"/>
      <c r="O351" s="270"/>
    </row>
    <row r="352" spans="2:15" ht="15">
      <c r="B352" s="270"/>
      <c r="E352" s="243"/>
      <c r="F352" s="243"/>
      <c r="G352" s="243"/>
      <c r="H352" s="243"/>
      <c r="I352" s="243"/>
      <c r="J352" s="243"/>
      <c r="K352" s="243"/>
      <c r="L352" s="243"/>
      <c r="M352" s="243"/>
      <c r="N352" s="243"/>
      <c r="O352" s="270"/>
    </row>
    <row r="353" spans="2:15" ht="12.75" customHeight="1">
      <c r="B353" s="270"/>
      <c r="E353" s="243"/>
      <c r="F353" s="243"/>
      <c r="G353" s="264"/>
      <c r="H353" s="264"/>
      <c r="I353" s="264"/>
      <c r="J353" s="264"/>
      <c r="K353" s="264"/>
      <c r="L353" s="264"/>
      <c r="M353" s="264"/>
      <c r="N353" s="264"/>
      <c r="O353" s="270"/>
    </row>
    <row r="354" spans="2:15" ht="15">
      <c r="B354" s="270"/>
      <c r="E354" s="243"/>
      <c r="F354" s="243"/>
      <c r="G354" s="264"/>
      <c r="H354" s="264"/>
      <c r="I354" s="264"/>
      <c r="J354" s="264"/>
      <c r="K354" s="264"/>
      <c r="L354" s="264"/>
      <c r="M354" s="264"/>
      <c r="N354" s="264"/>
      <c r="O354" s="270"/>
    </row>
    <row r="355" spans="2:15" ht="15">
      <c r="B355" s="270"/>
      <c r="D355" s="264"/>
      <c r="E355" s="264"/>
      <c r="F355" s="264"/>
      <c r="G355" s="264"/>
      <c r="H355" s="264"/>
      <c r="I355" s="264"/>
      <c r="J355" s="264"/>
      <c r="K355" s="264"/>
      <c r="L355" s="264"/>
      <c r="M355" s="264"/>
      <c r="N355" s="264"/>
      <c r="O355" s="270"/>
    </row>
    <row r="356" spans="2:15" ht="15.75">
      <c r="B356" s="270"/>
      <c r="C356" s="257"/>
      <c r="E356" s="243"/>
      <c r="F356" s="243"/>
      <c r="G356" s="243"/>
      <c r="H356" s="243"/>
      <c r="I356" s="243"/>
      <c r="J356" s="243"/>
      <c r="K356" s="243"/>
      <c r="L356" s="243"/>
      <c r="M356" s="243"/>
      <c r="N356" s="243"/>
      <c r="O356" s="270"/>
    </row>
    <row r="357" spans="2:15" ht="15">
      <c r="B357" s="270"/>
      <c r="E357" s="243"/>
      <c r="F357" s="243"/>
      <c r="G357" s="243"/>
      <c r="H357" s="243"/>
      <c r="I357" s="243"/>
      <c r="J357" s="243"/>
      <c r="K357" s="243"/>
      <c r="L357" s="243"/>
      <c r="M357" s="243"/>
      <c r="N357" s="243"/>
      <c r="O357" s="270"/>
    </row>
    <row r="358" spans="2:15" ht="15">
      <c r="B358" s="270"/>
      <c r="D358" s="264"/>
      <c r="E358" s="264"/>
      <c r="F358" s="264"/>
      <c r="G358" s="264"/>
      <c r="H358" s="264"/>
      <c r="I358" s="264"/>
      <c r="J358" s="264"/>
      <c r="K358" s="264"/>
      <c r="L358" s="264"/>
      <c r="M358" s="264"/>
      <c r="N358" s="264"/>
      <c r="O358" s="270"/>
    </row>
    <row r="359" spans="2:15" ht="15.75">
      <c r="B359" s="270"/>
      <c r="C359" s="257"/>
      <c r="D359" s="264"/>
      <c r="E359" s="264"/>
      <c r="F359" s="264"/>
      <c r="G359" s="264"/>
      <c r="H359" s="264"/>
      <c r="I359" s="264"/>
      <c r="J359" s="264"/>
      <c r="K359" s="264"/>
      <c r="L359" s="264"/>
      <c r="M359" s="264"/>
      <c r="N359" s="264"/>
      <c r="O359" s="270"/>
    </row>
    <row r="360" spans="2:15" ht="15">
      <c r="B360" s="270"/>
      <c r="E360" s="243"/>
      <c r="F360" s="243"/>
      <c r="G360" s="243"/>
      <c r="H360" s="243"/>
      <c r="I360" s="243"/>
      <c r="J360" s="243"/>
      <c r="K360" s="243"/>
      <c r="L360" s="243"/>
      <c r="M360" s="243"/>
      <c r="N360" s="243"/>
      <c r="O360" s="270"/>
    </row>
    <row r="361" spans="2:15" ht="15.75">
      <c r="B361" s="270"/>
      <c r="C361" s="257"/>
      <c r="E361" s="243"/>
      <c r="F361" s="243"/>
      <c r="G361" s="243"/>
      <c r="H361" s="243"/>
      <c r="I361" s="243"/>
      <c r="J361" s="243"/>
      <c r="K361" s="243"/>
      <c r="L361" s="243"/>
      <c r="M361" s="243"/>
      <c r="N361" s="243"/>
      <c r="O361" s="270"/>
    </row>
    <row r="362" spans="2:15" ht="15">
      <c r="B362" s="270"/>
      <c r="E362" s="243"/>
      <c r="F362" s="243"/>
      <c r="G362" s="243"/>
      <c r="H362" s="243"/>
      <c r="I362" s="243"/>
      <c r="J362" s="243"/>
      <c r="K362" s="243"/>
      <c r="L362" s="243"/>
      <c r="M362" s="243"/>
      <c r="N362" s="243"/>
      <c r="O362" s="270"/>
    </row>
    <row r="363" spans="2:15" ht="15.75">
      <c r="B363" s="270"/>
      <c r="C363" s="257"/>
      <c r="E363" s="243"/>
      <c r="F363" s="243"/>
      <c r="G363" s="243"/>
      <c r="H363" s="243"/>
      <c r="I363" s="243"/>
      <c r="J363" s="243"/>
      <c r="K363" s="243"/>
      <c r="L363" s="243"/>
      <c r="M363" s="243"/>
      <c r="N363" s="243"/>
      <c r="O363" s="270"/>
    </row>
    <row r="364" spans="2:15" ht="15">
      <c r="B364" s="270"/>
      <c r="E364" s="243"/>
      <c r="F364" s="243"/>
      <c r="G364" s="243"/>
      <c r="H364" s="243"/>
      <c r="I364" s="243"/>
      <c r="J364" s="243"/>
      <c r="K364" s="243"/>
      <c r="L364" s="243"/>
      <c r="M364" s="243"/>
      <c r="N364" s="243"/>
      <c r="O364" s="270"/>
    </row>
    <row r="365" spans="2:15" ht="15">
      <c r="B365" s="270"/>
      <c r="E365" s="243"/>
      <c r="F365" s="243"/>
      <c r="G365" s="243"/>
      <c r="H365" s="243"/>
      <c r="I365" s="243"/>
      <c r="J365" s="243"/>
      <c r="K365" s="243"/>
      <c r="L365" s="243"/>
      <c r="M365" s="243"/>
      <c r="N365" s="243"/>
      <c r="O365" s="270"/>
    </row>
    <row r="366" spans="2:15" ht="15">
      <c r="B366" s="270"/>
      <c r="E366" s="243"/>
      <c r="F366" s="243"/>
      <c r="G366" s="243"/>
      <c r="H366" s="243"/>
      <c r="I366" s="243"/>
      <c r="J366" s="243"/>
      <c r="K366" s="243"/>
      <c r="L366" s="243"/>
      <c r="M366" s="243"/>
      <c r="N366" s="243"/>
      <c r="O366" s="270"/>
    </row>
    <row r="367" spans="2:15" ht="15">
      <c r="B367" s="270"/>
      <c r="E367" s="243"/>
      <c r="F367" s="243"/>
      <c r="G367" s="243"/>
      <c r="H367" s="243"/>
      <c r="I367" s="243"/>
      <c r="J367" s="243"/>
      <c r="K367" s="243"/>
      <c r="L367" s="243"/>
      <c r="M367" s="243"/>
      <c r="N367" s="243"/>
      <c r="O367" s="270"/>
    </row>
    <row r="368" spans="2:15" ht="15">
      <c r="B368" s="270"/>
      <c r="E368" s="243"/>
      <c r="F368" s="243"/>
      <c r="G368" s="243"/>
      <c r="H368" s="243"/>
      <c r="I368" s="243"/>
      <c r="J368" s="243"/>
      <c r="K368" s="243"/>
      <c r="L368" s="243"/>
      <c r="M368" s="243"/>
      <c r="N368" s="243"/>
      <c r="O368" s="270"/>
    </row>
    <row r="369" spans="2:15" ht="15">
      <c r="B369" s="270"/>
      <c r="E369" s="243"/>
      <c r="F369" s="243"/>
      <c r="G369" s="243"/>
      <c r="H369" s="243"/>
      <c r="I369" s="243"/>
      <c r="J369" s="243"/>
      <c r="K369" s="243"/>
      <c r="L369" s="243"/>
      <c r="M369" s="243"/>
      <c r="N369" s="243"/>
      <c r="O369" s="270"/>
    </row>
    <row r="370" spans="2:15" ht="15">
      <c r="B370" s="270"/>
      <c r="E370" s="243"/>
      <c r="F370" s="243"/>
      <c r="G370" s="243"/>
      <c r="H370" s="243"/>
      <c r="I370" s="243"/>
      <c r="J370" s="243"/>
      <c r="K370" s="243"/>
      <c r="L370" s="243"/>
      <c r="M370" s="243"/>
      <c r="N370" s="243"/>
      <c r="O370" s="270"/>
    </row>
    <row r="371" spans="2:15" ht="15">
      <c r="B371" s="270"/>
      <c r="E371" s="243"/>
      <c r="F371" s="243"/>
      <c r="G371" s="243"/>
      <c r="H371" s="243"/>
      <c r="I371" s="243"/>
      <c r="J371" s="243"/>
      <c r="K371" s="243"/>
      <c r="L371" s="243"/>
      <c r="M371" s="243"/>
      <c r="N371" s="243"/>
      <c r="O371" s="270"/>
    </row>
    <row r="372" spans="2:15" ht="15">
      <c r="B372" s="270"/>
      <c r="E372" s="243"/>
      <c r="F372" s="243"/>
      <c r="G372" s="264"/>
      <c r="H372" s="264"/>
      <c r="I372" s="264"/>
      <c r="J372" s="264"/>
      <c r="K372" s="264"/>
      <c r="L372" s="264"/>
      <c r="M372" s="264"/>
      <c r="N372" s="264"/>
      <c r="O372" s="270"/>
    </row>
    <row r="373" spans="2:15" ht="15">
      <c r="B373" s="270"/>
      <c r="D373" s="264"/>
      <c r="E373" s="264"/>
      <c r="F373" s="264"/>
      <c r="G373" s="264"/>
      <c r="H373" s="264"/>
      <c r="I373" s="264"/>
      <c r="J373" s="264"/>
      <c r="K373" s="264"/>
      <c r="L373" s="264"/>
      <c r="M373" s="264"/>
      <c r="N373" s="264"/>
      <c r="O373" s="270"/>
    </row>
    <row r="374" spans="2:15" ht="15">
      <c r="B374" s="270"/>
      <c r="D374" s="264"/>
      <c r="E374" s="264"/>
      <c r="F374" s="264"/>
      <c r="G374" s="264"/>
      <c r="H374" s="264"/>
      <c r="I374" s="264"/>
      <c r="J374" s="264"/>
      <c r="K374" s="264"/>
      <c r="L374" s="264"/>
      <c r="M374" s="264"/>
      <c r="N374" s="264"/>
      <c r="O374" s="270"/>
    </row>
    <row r="375" spans="2:15" ht="15">
      <c r="B375" s="270"/>
      <c r="D375" s="264"/>
      <c r="E375" s="264"/>
      <c r="F375" s="264"/>
      <c r="G375" s="264"/>
      <c r="H375" s="264"/>
      <c r="I375" s="264"/>
      <c r="J375" s="264"/>
      <c r="K375" s="264"/>
      <c r="L375" s="264"/>
      <c r="M375" s="264"/>
      <c r="N375" s="264"/>
      <c r="O375" s="270"/>
    </row>
    <row r="376" spans="2:15" ht="15">
      <c r="B376" s="270"/>
      <c r="D376" s="264"/>
      <c r="E376" s="264"/>
      <c r="F376" s="264"/>
      <c r="G376" s="264"/>
      <c r="H376" s="264"/>
      <c r="I376" s="264"/>
      <c r="J376" s="264"/>
      <c r="K376" s="264"/>
      <c r="L376" s="264"/>
      <c r="M376" s="264"/>
      <c r="N376" s="264"/>
      <c r="O376" s="270"/>
    </row>
    <row r="377" spans="2:15" ht="15">
      <c r="B377" s="270"/>
      <c r="D377" s="264"/>
      <c r="E377" s="264"/>
      <c r="F377" s="264"/>
      <c r="G377" s="264"/>
      <c r="H377" s="264"/>
      <c r="I377" s="264"/>
      <c r="J377" s="264"/>
      <c r="K377" s="264"/>
      <c r="L377" s="264"/>
      <c r="M377" s="264"/>
      <c r="N377" s="264"/>
      <c r="O377" s="270"/>
    </row>
    <row r="378" spans="2:15" ht="15">
      <c r="B378" s="270"/>
      <c r="D378" s="264"/>
      <c r="E378" s="264"/>
      <c r="F378" s="264"/>
      <c r="G378" s="264"/>
      <c r="H378" s="264"/>
      <c r="I378" s="264"/>
      <c r="J378" s="264"/>
      <c r="K378" s="264"/>
      <c r="L378" s="264"/>
      <c r="M378" s="264"/>
      <c r="N378" s="264"/>
      <c r="O378" s="270"/>
    </row>
    <row r="379" spans="2:15" ht="15">
      <c r="B379" s="270"/>
      <c r="D379" s="264"/>
      <c r="E379" s="264"/>
      <c r="F379" s="264"/>
      <c r="G379" s="264"/>
      <c r="H379" s="264"/>
      <c r="I379" s="264"/>
      <c r="J379" s="264"/>
      <c r="K379" s="264"/>
      <c r="L379" s="264"/>
      <c r="M379" s="264"/>
      <c r="N379" s="264"/>
      <c r="O379" s="270"/>
    </row>
    <row r="380" spans="2:15" ht="15">
      <c r="B380" s="270"/>
      <c r="D380" s="264"/>
      <c r="E380" s="264"/>
      <c r="F380" s="264"/>
      <c r="G380" s="264"/>
      <c r="H380" s="264"/>
      <c r="I380" s="264"/>
      <c r="J380" s="264"/>
      <c r="K380" s="264"/>
      <c r="L380" s="264"/>
      <c r="M380" s="264"/>
      <c r="N380" s="264"/>
      <c r="O380" s="270"/>
    </row>
    <row r="381" spans="2:15" ht="15">
      <c r="B381" s="270"/>
      <c r="E381" s="243"/>
      <c r="F381" s="243"/>
      <c r="G381" s="243"/>
      <c r="H381" s="243"/>
      <c r="I381" s="243"/>
      <c r="J381" s="243"/>
      <c r="K381" s="243"/>
      <c r="L381" s="243"/>
      <c r="M381" s="243"/>
      <c r="N381" s="243"/>
      <c r="O381" s="270"/>
    </row>
    <row r="382" spans="2:15" ht="15">
      <c r="B382" s="270"/>
      <c r="E382" s="263"/>
      <c r="F382" s="263"/>
      <c r="G382" s="263"/>
      <c r="H382" s="263"/>
      <c r="I382" s="263"/>
      <c r="J382" s="263"/>
      <c r="K382" s="263"/>
      <c r="L382" s="263"/>
      <c r="M382" s="263"/>
      <c r="N382" s="263"/>
      <c r="O382" s="270"/>
    </row>
    <row r="383" spans="2:15" ht="15">
      <c r="B383" s="270"/>
      <c r="E383" s="263"/>
      <c r="F383" s="263"/>
      <c r="G383" s="263"/>
      <c r="H383" s="263"/>
      <c r="I383" s="263"/>
      <c r="J383" s="263"/>
      <c r="K383" s="263"/>
      <c r="L383" s="263"/>
      <c r="M383" s="263"/>
      <c r="N383" s="263"/>
      <c r="O383" s="270"/>
    </row>
    <row r="384" spans="2:15" ht="15">
      <c r="B384" s="270"/>
      <c r="E384" s="263"/>
      <c r="F384" s="263"/>
      <c r="G384" s="263"/>
      <c r="H384" s="263"/>
      <c r="I384" s="263"/>
      <c r="J384" s="263"/>
      <c r="K384" s="263"/>
      <c r="L384" s="263"/>
      <c r="M384" s="263"/>
      <c r="N384" s="263"/>
      <c r="O384" s="270"/>
    </row>
    <row r="385" spans="2:15" ht="15">
      <c r="B385" s="270"/>
      <c r="E385" s="243"/>
      <c r="F385" s="243"/>
      <c r="G385" s="243"/>
      <c r="H385" s="243"/>
      <c r="I385" s="243"/>
      <c r="J385" s="243"/>
      <c r="K385" s="243"/>
      <c r="L385" s="243"/>
      <c r="M385" s="243"/>
      <c r="N385" s="243"/>
      <c r="O385" s="270"/>
    </row>
    <row r="386" spans="2:15" ht="15">
      <c r="B386" s="270"/>
      <c r="E386" s="263"/>
      <c r="F386" s="263"/>
      <c r="G386" s="263"/>
      <c r="H386" s="263"/>
      <c r="I386" s="263"/>
      <c r="J386" s="263"/>
      <c r="K386" s="263"/>
      <c r="L386" s="263"/>
      <c r="M386" s="263"/>
      <c r="N386" s="263"/>
      <c r="O386" s="270"/>
    </row>
    <row r="387" spans="2:15" ht="15">
      <c r="B387" s="270"/>
      <c r="E387" s="263"/>
      <c r="F387" s="263"/>
      <c r="G387" s="263"/>
      <c r="H387" s="263"/>
      <c r="I387" s="263"/>
      <c r="J387" s="263"/>
      <c r="K387" s="263"/>
      <c r="L387" s="263"/>
      <c r="M387" s="263"/>
      <c r="N387" s="263"/>
      <c r="O387" s="270"/>
    </row>
    <row r="388" spans="2:15" ht="15">
      <c r="B388" s="270"/>
      <c r="E388" s="243"/>
      <c r="F388" s="243"/>
      <c r="G388" s="243"/>
      <c r="H388" s="243"/>
      <c r="I388" s="243"/>
      <c r="J388" s="243"/>
      <c r="K388" s="243"/>
      <c r="L388" s="243"/>
      <c r="M388" s="243"/>
      <c r="N388" s="243"/>
      <c r="O388" s="270"/>
    </row>
    <row r="389" spans="2:15" ht="15">
      <c r="B389" s="270"/>
      <c r="E389" s="263"/>
      <c r="F389" s="263"/>
      <c r="G389" s="263"/>
      <c r="H389" s="263"/>
      <c r="I389" s="263"/>
      <c r="J389" s="263"/>
      <c r="K389" s="263"/>
      <c r="L389" s="263"/>
      <c r="M389" s="263"/>
      <c r="N389" s="263"/>
      <c r="O389" s="270"/>
    </row>
    <row r="390" spans="2:15" ht="15">
      <c r="B390" s="270"/>
      <c r="E390" s="263"/>
      <c r="F390" s="263"/>
      <c r="G390" s="263"/>
      <c r="H390" s="263"/>
      <c r="I390" s="263"/>
      <c r="J390" s="263"/>
      <c r="K390" s="263"/>
      <c r="L390" s="263"/>
      <c r="M390" s="263"/>
      <c r="N390" s="263"/>
      <c r="O390" s="270"/>
    </row>
    <row r="391" spans="2:15" ht="15">
      <c r="B391" s="270"/>
      <c r="E391" s="243"/>
      <c r="F391" s="243"/>
      <c r="G391" s="243"/>
      <c r="H391" s="243"/>
      <c r="I391" s="243"/>
      <c r="J391" s="243"/>
      <c r="K391" s="243"/>
      <c r="L391" s="243"/>
      <c r="M391" s="243"/>
      <c r="N391" s="243"/>
      <c r="O391" s="270"/>
    </row>
    <row r="392" spans="2:15" ht="15">
      <c r="B392" s="270"/>
      <c r="C392" s="271"/>
      <c r="D392" s="271"/>
      <c r="E392" s="270"/>
      <c r="F392" s="270"/>
      <c r="G392" s="270"/>
      <c r="H392" s="270"/>
      <c r="I392" s="270"/>
      <c r="J392" s="270"/>
      <c r="K392" s="270"/>
      <c r="L392" s="270"/>
      <c r="M392" s="270"/>
      <c r="N392" s="270"/>
      <c r="O392" s="270"/>
    </row>
    <row r="399" ht="9" customHeight="1"/>
  </sheetData>
  <sheetProtection password="CF4D" sheet="1" objects="1" scenarios="1"/>
  <mergeCells count="16">
    <mergeCell ref="F15:M16"/>
    <mergeCell ref="E18:M18"/>
    <mergeCell ref="F19:M23"/>
    <mergeCell ref="C3:M4"/>
    <mergeCell ref="E7:M7"/>
    <mergeCell ref="F8:M8"/>
    <mergeCell ref="F11:M12"/>
    <mergeCell ref="E14:M14"/>
    <mergeCell ref="E10:M10"/>
    <mergeCell ref="C24:N24"/>
    <mergeCell ref="E28:M28"/>
    <mergeCell ref="E34:J34"/>
    <mergeCell ref="F35:M37"/>
    <mergeCell ref="F32:M33"/>
    <mergeCell ref="E31:J31"/>
    <mergeCell ref="E25:M25"/>
  </mergeCells>
  <hyperlinks>
    <hyperlink ref="E7:J7" r:id="rId1" display="The California Deparment of Social Services"/>
    <hyperlink ref="E14:J14" r:id="rId2" display="Data Systems and Survey Design Bureau (DSSDB)"/>
    <hyperlink ref="E18:H18" r:id="rId3" display="Report Forms and Instructions"/>
    <hyperlink ref="E31:H31" r:id="rId4" display="Statewide Released Reports"/>
    <hyperlink ref="E34:H34" r:id="rId5" display="Data Trend Released Reports "/>
    <hyperlink ref="E31:J31" r:id="rId6" display="RADR Children's Programs Data Tables"/>
    <hyperlink ref="E34:J34" r:id="rId7" display="RADR Children's Programs Data Trends"/>
    <hyperlink ref="E7:M7" r:id="rId8" display="California Department of Social Services (CDSS) - Home Page"/>
    <hyperlink ref="E10" r:id="rId9" display="Research and Development - Home Page"/>
    <hyperlink ref="E18" r:id="rId10" display="Report Forms and Instructions"/>
    <hyperlink ref="E18:M18" r:id="rId11" display="RADR Report Forms and Instructions"/>
    <hyperlink ref="E14:M14" r:id="rId12" display="Data Systems and Survey Design Bureau (DSSDB) - Home Page"/>
    <hyperlink ref="E10:N10" r:id="rId13" display="Research and Data Reports (RADR) - Home Page"/>
    <hyperlink ref="E28:H28" r:id="rId14" display="Statewide Released Reports"/>
    <hyperlink ref="E28:J28" r:id="rId15" display="RADR Children's Programs Data Tables"/>
    <hyperlink ref="E28:L28" r:id="rId16" display="CA 237 FC Report Form and Instructions, Rev.  (PDF Version)"/>
    <hyperlink ref="E10:M10" r:id="rId17" display="Research and Data Reports (RADR) - Home Page"/>
    <hyperlink ref="E25:H25" r:id="rId18" display="Statewide Released Reports"/>
    <hyperlink ref="E25:J25" r:id="rId19" display="RADR Children's Programs Data Tables"/>
    <hyperlink ref="E25:L25" r:id="rId20" display="CA 237 FC Report Form and Instructions, Rev.  (PDF Version)"/>
    <hyperlink ref="E28:M28" r:id="rId21" display="CA 237 FC Report Form and Instructions, Rev. 07-09 (PDF Version)"/>
    <hyperlink ref="E25:M25" r:id="rId22" display="CA 237 FC Report Form and Instructions, Rev. 07-09 (PDF Version)"/>
  </hyperlinks>
  <printOptions/>
  <pageMargins left="0.25" right="0.25" top="0.5" bottom="0.5" header="0.25" footer="0.25"/>
  <pageSetup horizontalDpi="300" verticalDpi="300" orientation="portrait" scale="83" r:id="rId24"/>
  <rowBreaks count="1" manualBreakCount="1">
    <brk id="44" max="255" man="1"/>
  </rowBreaks>
  <colBreaks count="1" manualBreakCount="1">
    <brk id="14" max="65535" man="1"/>
  </colBreaks>
  <drawing r:id="rId23"/>
</worksheet>
</file>

<file path=xl/worksheets/sheet4.xml><?xml version="1.0" encoding="utf-8"?>
<worksheet xmlns="http://schemas.openxmlformats.org/spreadsheetml/2006/main" xmlns:r="http://schemas.openxmlformats.org/officeDocument/2006/relationships">
  <sheetPr codeName="Sheet9"/>
  <dimension ref="A1:O91"/>
  <sheetViews>
    <sheetView showGridLines="0" showRowColHeaders="0" zoomScaleSheetLayoutView="100" zoomScalePageLayoutView="0" workbookViewId="0" topLeftCell="A1">
      <pane ySplit="1" topLeftCell="A2" activePane="bottomLeft" state="frozen"/>
      <selection pane="topLeft" activeCell="B2" sqref="B2"/>
      <selection pane="bottomLeft" activeCell="C3" sqref="C3:N5"/>
    </sheetView>
  </sheetViews>
  <sheetFormatPr defaultColWidth="9.00390625" defaultRowHeight="12.75"/>
  <cols>
    <col min="1" max="1" width="17.875" style="1" customWidth="1"/>
    <col min="2" max="2" width="2.00390625" style="2" customWidth="1"/>
    <col min="3" max="4" width="3.625" style="6" customWidth="1"/>
    <col min="5" max="5" width="3.625" style="4" customWidth="1"/>
    <col min="6" max="12" width="9.125" style="4" customWidth="1"/>
    <col min="13" max="13" width="20.125" style="4" customWidth="1"/>
    <col min="14" max="14" width="10.375" style="4" customWidth="1"/>
    <col min="15" max="15" width="2.00390625" style="2" customWidth="1"/>
    <col min="16" max="16384" width="9.125" style="1" customWidth="1"/>
  </cols>
  <sheetData>
    <row r="1" spans="1:4" s="38" customFormat="1" ht="48" customHeight="1">
      <c r="A1" s="38" t="s">
        <v>262</v>
      </c>
      <c r="C1" s="37"/>
      <c r="D1" s="37"/>
    </row>
    <row r="2" spans="3:14" ht="10.5" customHeight="1">
      <c r="C2" s="5"/>
      <c r="D2" s="5"/>
      <c r="E2" s="2"/>
      <c r="F2" s="2"/>
      <c r="G2" s="2"/>
      <c r="H2" s="2"/>
      <c r="I2" s="2"/>
      <c r="J2" s="2"/>
      <c r="K2" s="2"/>
      <c r="L2" s="2"/>
      <c r="M2" s="2"/>
      <c r="N2" s="2"/>
    </row>
    <row r="3" spans="3:14" ht="18" customHeight="1">
      <c r="C3" s="392" t="s">
        <v>136</v>
      </c>
      <c r="D3" s="392"/>
      <c r="E3" s="392"/>
      <c r="F3" s="392"/>
      <c r="G3" s="392"/>
      <c r="H3" s="392"/>
      <c r="I3" s="392"/>
      <c r="J3" s="392"/>
      <c r="K3" s="392"/>
      <c r="L3" s="392"/>
      <c r="M3" s="392"/>
      <c r="N3" s="392"/>
    </row>
    <row r="4" spans="3:14" ht="18" customHeight="1">
      <c r="C4" s="392"/>
      <c r="D4" s="392"/>
      <c r="E4" s="392"/>
      <c r="F4" s="392"/>
      <c r="G4" s="392"/>
      <c r="H4" s="392"/>
      <c r="I4" s="392"/>
      <c r="J4" s="392"/>
      <c r="K4" s="392"/>
      <c r="L4" s="392"/>
      <c r="M4" s="392"/>
      <c r="N4" s="392"/>
    </row>
    <row r="5" spans="3:14" ht="66" customHeight="1">
      <c r="C5" s="392"/>
      <c r="D5" s="392"/>
      <c r="E5" s="392"/>
      <c r="F5" s="392"/>
      <c r="G5" s="392"/>
      <c r="H5" s="392"/>
      <c r="I5" s="392"/>
      <c r="J5" s="392"/>
      <c r="K5" s="392"/>
      <c r="L5" s="392"/>
      <c r="M5" s="392"/>
      <c r="N5" s="392"/>
    </row>
    <row r="6" spans="3:14" ht="15">
      <c r="C6" s="7" t="s">
        <v>140</v>
      </c>
      <c r="D6" s="8"/>
      <c r="E6" s="133"/>
      <c r="F6" s="133"/>
      <c r="G6" s="133"/>
      <c r="H6" s="133"/>
      <c r="I6" s="133"/>
      <c r="J6" s="133"/>
      <c r="K6" s="133"/>
      <c r="L6" s="13"/>
      <c r="M6" s="13"/>
      <c r="N6" s="13"/>
    </row>
    <row r="7" spans="3:14" ht="15">
      <c r="C7" s="8"/>
      <c r="D7" s="380" t="s">
        <v>343</v>
      </c>
      <c r="E7" s="380"/>
      <c r="F7" s="380"/>
      <c r="G7" s="380"/>
      <c r="H7" s="380"/>
      <c r="I7" s="20"/>
      <c r="J7" s="20"/>
      <c r="K7" s="20"/>
      <c r="L7" s="20"/>
      <c r="M7" s="20"/>
      <c r="N7" s="18"/>
    </row>
    <row r="8" spans="3:14" ht="7.5" customHeight="1">
      <c r="C8" s="8"/>
      <c r="D8" s="56"/>
      <c r="E8" s="22"/>
      <c r="F8" s="20"/>
      <c r="G8" s="20"/>
      <c r="H8" s="20"/>
      <c r="I8" s="20"/>
      <c r="J8" s="20"/>
      <c r="K8" s="20"/>
      <c r="L8" s="20"/>
      <c r="M8" s="20"/>
      <c r="N8" s="18"/>
    </row>
    <row r="9" spans="4:14" ht="27" customHeight="1">
      <c r="D9" s="390" t="s">
        <v>264</v>
      </c>
      <c r="E9" s="390"/>
      <c r="F9" s="390"/>
      <c r="G9" s="390"/>
      <c r="H9" s="390"/>
      <c r="I9" s="390"/>
      <c r="J9" s="390"/>
      <c r="K9" s="390"/>
      <c r="L9" s="390"/>
      <c r="M9" s="390"/>
      <c r="N9" s="18"/>
    </row>
    <row r="10" spans="4:14" ht="25.5" customHeight="1">
      <c r="D10" s="387" t="s">
        <v>345</v>
      </c>
      <c r="E10" s="387"/>
      <c r="F10" s="387"/>
      <c r="G10" s="387"/>
      <c r="H10" s="387"/>
      <c r="I10" s="387"/>
      <c r="J10" s="387"/>
      <c r="K10" s="387"/>
      <c r="L10" s="387"/>
      <c r="M10" s="387"/>
      <c r="N10" s="18"/>
    </row>
    <row r="11" spans="3:14" ht="15">
      <c r="C11" s="7"/>
      <c r="D11" s="8"/>
      <c r="E11" s="133"/>
      <c r="F11" s="133"/>
      <c r="G11" s="133"/>
      <c r="H11" s="133"/>
      <c r="I11" s="133"/>
      <c r="J11" s="133"/>
      <c r="K11" s="133"/>
      <c r="L11" s="13"/>
      <c r="M11" s="13"/>
      <c r="N11" s="13"/>
    </row>
    <row r="12" spans="3:14" ht="15">
      <c r="C12" s="8"/>
      <c r="D12" s="380" t="s">
        <v>344</v>
      </c>
      <c r="E12" s="380"/>
      <c r="F12" s="380"/>
      <c r="G12" s="380"/>
      <c r="H12" s="380"/>
      <c r="I12" s="20"/>
      <c r="J12" s="20"/>
      <c r="K12" s="20"/>
      <c r="L12" s="20"/>
      <c r="M12" s="20"/>
      <c r="N12" s="18"/>
    </row>
    <row r="13" spans="3:14" ht="7.5" customHeight="1">
      <c r="C13" s="8"/>
      <c r="D13" s="56"/>
      <c r="E13" s="22"/>
      <c r="F13" s="20"/>
      <c r="G13" s="20"/>
      <c r="H13" s="20"/>
      <c r="I13" s="20"/>
      <c r="J13" s="20"/>
      <c r="K13" s="20"/>
      <c r="L13" s="20"/>
      <c r="M13" s="20"/>
      <c r="N13" s="18"/>
    </row>
    <row r="14" spans="4:14" ht="27" customHeight="1">
      <c r="D14" s="390" t="s">
        <v>264</v>
      </c>
      <c r="E14" s="390"/>
      <c r="F14" s="390"/>
      <c r="G14" s="390"/>
      <c r="H14" s="390"/>
      <c r="I14" s="390"/>
      <c r="J14" s="390"/>
      <c r="K14" s="390"/>
      <c r="L14" s="390"/>
      <c r="M14" s="390"/>
      <c r="N14" s="18"/>
    </row>
    <row r="15" spans="4:14" ht="25.5" customHeight="1">
      <c r="D15" s="387" t="s">
        <v>345</v>
      </c>
      <c r="E15" s="387"/>
      <c r="F15" s="387"/>
      <c r="G15" s="387"/>
      <c r="H15" s="387"/>
      <c r="I15" s="387"/>
      <c r="J15" s="387"/>
      <c r="K15" s="387"/>
      <c r="L15" s="387"/>
      <c r="M15" s="387"/>
      <c r="N15" s="18"/>
    </row>
    <row r="16" spans="4:14" ht="17.25" customHeight="1">
      <c r="D16" s="275"/>
      <c r="E16" s="275"/>
      <c r="F16" s="275"/>
      <c r="G16" s="275"/>
      <c r="H16" s="275"/>
      <c r="I16" s="275"/>
      <c r="J16" s="275"/>
      <c r="K16" s="275"/>
      <c r="L16" s="275"/>
      <c r="M16" s="275"/>
      <c r="N16" s="18"/>
    </row>
    <row r="17" spans="3:14" ht="15">
      <c r="C17" s="8"/>
      <c r="D17" s="380" t="s">
        <v>263</v>
      </c>
      <c r="E17" s="380"/>
      <c r="F17" s="380"/>
      <c r="G17" s="380"/>
      <c r="H17" s="380"/>
      <c r="I17" s="20"/>
      <c r="J17" s="20"/>
      <c r="K17" s="20"/>
      <c r="L17" s="20"/>
      <c r="M17" s="20"/>
      <c r="N17" s="18"/>
    </row>
    <row r="18" spans="3:14" ht="7.5" customHeight="1">
      <c r="C18" s="8"/>
      <c r="D18" s="56"/>
      <c r="E18" s="22"/>
      <c r="F18" s="20"/>
      <c r="G18" s="20"/>
      <c r="H18" s="20"/>
      <c r="I18" s="20"/>
      <c r="J18" s="20"/>
      <c r="K18" s="20"/>
      <c r="L18" s="20"/>
      <c r="M18" s="20"/>
      <c r="N18" s="18"/>
    </row>
    <row r="19" spans="4:14" ht="27" customHeight="1">
      <c r="D19" s="390" t="s">
        <v>264</v>
      </c>
      <c r="E19" s="390"/>
      <c r="F19" s="390"/>
      <c r="G19" s="390"/>
      <c r="H19" s="390"/>
      <c r="I19" s="390"/>
      <c r="J19" s="390"/>
      <c r="K19" s="390"/>
      <c r="L19" s="390"/>
      <c r="M19" s="390"/>
      <c r="N19" s="18"/>
    </row>
    <row r="20" spans="4:14" ht="17.25" customHeight="1">
      <c r="D20" s="387" t="s">
        <v>265</v>
      </c>
      <c r="E20" s="387"/>
      <c r="F20" s="387"/>
      <c r="G20" s="387"/>
      <c r="H20" s="387"/>
      <c r="I20" s="387"/>
      <c r="J20" s="387"/>
      <c r="K20" s="387"/>
      <c r="L20" s="387"/>
      <c r="M20" s="387"/>
      <c r="N20" s="18"/>
    </row>
    <row r="21" spans="3:14" ht="12.75">
      <c r="C21" s="7"/>
      <c r="D21" s="14"/>
      <c r="E21" s="14"/>
      <c r="F21" s="14"/>
      <c r="G21" s="14"/>
      <c r="H21" s="13"/>
      <c r="I21" s="15"/>
      <c r="J21" s="15"/>
      <c r="K21" s="16"/>
      <c r="L21" s="16"/>
      <c r="M21" s="16"/>
      <c r="N21" s="3"/>
    </row>
    <row r="22" spans="3:14" ht="15">
      <c r="C22" s="8"/>
      <c r="D22" s="391" t="s">
        <v>156</v>
      </c>
      <c r="E22" s="391"/>
      <c r="F22" s="391"/>
      <c r="G22" s="391"/>
      <c r="H22" s="391"/>
      <c r="I22" s="20"/>
      <c r="J22" s="20"/>
      <c r="K22" s="20"/>
      <c r="L22" s="20"/>
      <c r="M22" s="20"/>
      <c r="N22" s="18"/>
    </row>
    <row r="23" spans="3:14" ht="7.5" customHeight="1">
      <c r="C23" s="8"/>
      <c r="D23" s="56"/>
      <c r="E23" s="22"/>
      <c r="F23" s="20"/>
      <c r="G23" s="20"/>
      <c r="H23" s="20"/>
      <c r="I23" s="20"/>
      <c r="J23" s="20"/>
      <c r="K23" s="20"/>
      <c r="L23" s="20"/>
      <c r="M23" s="20"/>
      <c r="N23" s="18"/>
    </row>
    <row r="24" spans="4:14" ht="27" customHeight="1">
      <c r="D24" s="390" t="s">
        <v>163</v>
      </c>
      <c r="E24" s="390"/>
      <c r="F24" s="390"/>
      <c r="G24" s="390"/>
      <c r="H24" s="390"/>
      <c r="I24" s="390"/>
      <c r="J24" s="390"/>
      <c r="K24" s="390"/>
      <c r="L24" s="390"/>
      <c r="M24" s="390"/>
      <c r="N24" s="18"/>
    </row>
    <row r="25" spans="4:14" ht="23.25" customHeight="1">
      <c r="D25" s="387" t="s">
        <v>157</v>
      </c>
      <c r="E25" s="387"/>
      <c r="F25" s="387"/>
      <c r="G25" s="387"/>
      <c r="H25" s="387"/>
      <c r="I25" s="387"/>
      <c r="J25" s="387"/>
      <c r="K25" s="387"/>
      <c r="L25" s="387"/>
      <c r="M25" s="387"/>
      <c r="N25" s="18"/>
    </row>
    <row r="26" spans="3:14" ht="15">
      <c r="C26" s="8"/>
      <c r="D26" s="380" t="s">
        <v>120</v>
      </c>
      <c r="E26" s="380"/>
      <c r="F26" s="380"/>
      <c r="G26" s="380"/>
      <c r="H26" s="380"/>
      <c r="I26" s="20"/>
      <c r="J26" s="20"/>
      <c r="K26" s="20"/>
      <c r="L26" s="20"/>
      <c r="M26" s="20"/>
      <c r="N26" s="18"/>
    </row>
    <row r="27" spans="3:14" ht="7.5" customHeight="1">
      <c r="C27" s="8"/>
      <c r="D27" s="21"/>
      <c r="E27" s="22"/>
      <c r="F27" s="15"/>
      <c r="G27" s="15"/>
      <c r="H27" s="15"/>
      <c r="I27" s="15"/>
      <c r="J27" s="15"/>
      <c r="K27" s="15"/>
      <c r="L27" s="15"/>
      <c r="M27" s="15"/>
      <c r="N27" s="18"/>
    </row>
    <row r="28" spans="4:14" ht="27" customHeight="1">
      <c r="D28" s="393" t="s">
        <v>164</v>
      </c>
      <c r="E28" s="393"/>
      <c r="F28" s="393"/>
      <c r="G28" s="393"/>
      <c r="H28" s="393"/>
      <c r="I28" s="393"/>
      <c r="J28" s="393"/>
      <c r="K28" s="393"/>
      <c r="L28" s="393"/>
      <c r="M28" s="393"/>
      <c r="N28" s="18"/>
    </row>
    <row r="29" spans="4:14" ht="17.25" customHeight="1">
      <c r="D29" s="387" t="s">
        <v>148</v>
      </c>
      <c r="E29" s="387"/>
      <c r="F29" s="387"/>
      <c r="G29" s="387"/>
      <c r="H29" s="387"/>
      <c r="I29" s="387"/>
      <c r="J29" s="387"/>
      <c r="K29" s="387"/>
      <c r="L29" s="387"/>
      <c r="M29" s="387"/>
      <c r="N29" s="18"/>
    </row>
    <row r="30" spans="4:14" ht="8.25" customHeight="1">
      <c r="D30" s="36"/>
      <c r="E30" s="36"/>
      <c r="F30" s="36"/>
      <c r="G30" s="36"/>
      <c r="H30" s="36"/>
      <c r="I30" s="36"/>
      <c r="J30" s="36"/>
      <c r="K30" s="36"/>
      <c r="L30" s="36"/>
      <c r="M30" s="36"/>
      <c r="N30" s="18"/>
    </row>
    <row r="31" spans="3:14" ht="15">
      <c r="C31" s="8"/>
      <c r="D31" s="380" t="s">
        <v>122</v>
      </c>
      <c r="E31" s="380"/>
      <c r="F31" s="380"/>
      <c r="G31" s="380"/>
      <c r="H31" s="380"/>
      <c r="I31" s="16"/>
      <c r="J31" s="16"/>
      <c r="K31" s="16"/>
      <c r="L31" s="16"/>
      <c r="M31" s="16"/>
      <c r="N31" s="18"/>
    </row>
    <row r="32" spans="3:14" ht="7.5" customHeight="1">
      <c r="C32" s="8"/>
      <c r="D32" s="21"/>
      <c r="E32" s="23"/>
      <c r="F32" s="16"/>
      <c r="G32" s="16"/>
      <c r="H32" s="16"/>
      <c r="I32" s="16"/>
      <c r="J32" s="16"/>
      <c r="K32" s="16"/>
      <c r="L32" s="16"/>
      <c r="M32" s="16"/>
      <c r="N32" s="18"/>
    </row>
    <row r="33" spans="4:14" ht="41.25" customHeight="1">
      <c r="D33" s="393" t="s">
        <v>121</v>
      </c>
      <c r="E33" s="393"/>
      <c r="F33" s="393"/>
      <c r="G33" s="393"/>
      <c r="H33" s="393"/>
      <c r="I33" s="393"/>
      <c r="J33" s="393"/>
      <c r="K33" s="393"/>
      <c r="L33" s="393"/>
      <c r="M33" s="393"/>
      <c r="N33" s="18"/>
    </row>
    <row r="34" spans="4:14" ht="17.25" customHeight="1">
      <c r="D34" s="387" t="s">
        <v>149</v>
      </c>
      <c r="E34" s="387"/>
      <c r="F34" s="387"/>
      <c r="G34" s="387"/>
      <c r="H34" s="387"/>
      <c r="I34" s="387"/>
      <c r="J34" s="387"/>
      <c r="K34" s="387"/>
      <c r="L34" s="387"/>
      <c r="M34" s="387"/>
      <c r="N34" s="18"/>
    </row>
    <row r="35" spans="4:14" ht="11.25" customHeight="1">
      <c r="D35" s="36"/>
      <c r="E35" s="36"/>
      <c r="F35" s="36"/>
      <c r="G35" s="36"/>
      <c r="H35" s="36"/>
      <c r="I35" s="36"/>
      <c r="J35" s="36"/>
      <c r="K35" s="36"/>
      <c r="L35" s="36"/>
      <c r="M35" s="36"/>
      <c r="N35" s="18"/>
    </row>
    <row r="36" spans="4:14" ht="15">
      <c r="D36" s="391" t="s">
        <v>165</v>
      </c>
      <c r="E36" s="391"/>
      <c r="F36" s="391"/>
      <c r="G36" s="391"/>
      <c r="H36" s="391"/>
      <c r="I36" s="391"/>
      <c r="J36" s="391"/>
      <c r="K36" s="54"/>
      <c r="L36" s="55"/>
      <c r="M36" s="55"/>
      <c r="N36" s="25"/>
    </row>
    <row r="37" spans="4:14" ht="7.5" customHeight="1">
      <c r="D37" s="56"/>
      <c r="E37" s="389"/>
      <c r="F37" s="389"/>
      <c r="G37" s="389"/>
      <c r="H37" s="389"/>
      <c r="I37" s="54"/>
      <c r="J37" s="53"/>
      <c r="K37" s="53"/>
      <c r="L37" s="53"/>
      <c r="M37" s="53"/>
      <c r="N37" s="13"/>
    </row>
    <row r="38" spans="4:13" ht="27.75" customHeight="1">
      <c r="D38" s="390" t="s">
        <v>150</v>
      </c>
      <c r="E38" s="390"/>
      <c r="F38" s="390"/>
      <c r="G38" s="390"/>
      <c r="H38" s="390"/>
      <c r="I38" s="390"/>
      <c r="J38" s="390"/>
      <c r="K38" s="390"/>
      <c r="L38" s="390"/>
      <c r="M38" s="390"/>
    </row>
    <row r="39" spans="4:14" ht="15">
      <c r="D39" s="391" t="s">
        <v>153</v>
      </c>
      <c r="E39" s="391"/>
      <c r="F39" s="391"/>
      <c r="G39" s="391"/>
      <c r="H39" s="391"/>
      <c r="I39" s="391"/>
      <c r="J39" s="391"/>
      <c r="K39" s="54"/>
      <c r="L39" s="55"/>
      <c r="M39" s="55"/>
      <c r="N39" s="25"/>
    </row>
    <row r="40" spans="4:14" ht="7.5" customHeight="1">
      <c r="D40" s="56"/>
      <c r="E40" s="389"/>
      <c r="F40" s="389"/>
      <c r="G40" s="389"/>
      <c r="H40" s="389"/>
      <c r="I40" s="54"/>
      <c r="J40" s="53"/>
      <c r="K40" s="53"/>
      <c r="L40" s="53"/>
      <c r="M40" s="53"/>
      <c r="N40" s="13"/>
    </row>
    <row r="41" spans="4:13" ht="41.25" customHeight="1">
      <c r="D41" s="390" t="s">
        <v>151</v>
      </c>
      <c r="E41" s="390"/>
      <c r="F41" s="390"/>
      <c r="G41" s="390"/>
      <c r="H41" s="390"/>
      <c r="I41" s="390"/>
      <c r="J41" s="390"/>
      <c r="K41" s="390"/>
      <c r="L41" s="390"/>
      <c r="M41" s="390"/>
    </row>
    <row r="42" spans="4:14" ht="15">
      <c r="D42" s="380" t="s">
        <v>123</v>
      </c>
      <c r="E42" s="380"/>
      <c r="F42" s="380"/>
      <c r="G42" s="380"/>
      <c r="H42" s="380"/>
      <c r="I42" s="380"/>
      <c r="J42" s="380"/>
      <c r="K42" s="3"/>
      <c r="L42" s="25"/>
      <c r="M42" s="25"/>
      <c r="N42" s="25"/>
    </row>
    <row r="43" spans="4:14" ht="7.5" customHeight="1">
      <c r="D43" s="21"/>
      <c r="E43" s="388"/>
      <c r="F43" s="388"/>
      <c r="G43" s="388"/>
      <c r="H43" s="388"/>
      <c r="I43" s="11"/>
      <c r="J43" s="13"/>
      <c r="K43" s="13"/>
      <c r="L43" s="13"/>
      <c r="M43" s="13"/>
      <c r="N43" s="13"/>
    </row>
    <row r="44" spans="4:13" ht="28.5" customHeight="1">
      <c r="D44" s="393" t="s">
        <v>167</v>
      </c>
      <c r="E44" s="393"/>
      <c r="F44" s="393"/>
      <c r="G44" s="393"/>
      <c r="H44" s="393"/>
      <c r="I44" s="393"/>
      <c r="J44" s="393"/>
      <c r="K44" s="393"/>
      <c r="L44" s="393"/>
      <c r="M44" s="393"/>
    </row>
    <row r="45" spans="4:13" ht="24" customHeight="1">
      <c r="D45" s="387" t="s">
        <v>152</v>
      </c>
      <c r="E45" s="387"/>
      <c r="F45" s="387"/>
      <c r="G45" s="387"/>
      <c r="H45" s="387"/>
      <c r="I45" s="387"/>
      <c r="J45" s="387"/>
      <c r="K45" s="387"/>
      <c r="L45" s="387"/>
      <c r="M45" s="387"/>
    </row>
    <row r="46" spans="4:13" ht="15">
      <c r="D46" s="386" t="s">
        <v>125</v>
      </c>
      <c r="E46" s="386"/>
      <c r="F46" s="386"/>
      <c r="G46" s="386"/>
      <c r="H46" s="386"/>
      <c r="I46" s="386"/>
      <c r="J46" s="16"/>
      <c r="K46" s="16"/>
      <c r="L46" s="16"/>
      <c r="M46" s="16"/>
    </row>
    <row r="47" spans="4:14" ht="6" customHeight="1">
      <c r="D47" s="9"/>
      <c r="E47" s="26"/>
      <c r="F47" s="16"/>
      <c r="G47" s="16"/>
      <c r="H47" s="16"/>
      <c r="I47" s="16"/>
      <c r="J47" s="16"/>
      <c r="K47" s="16"/>
      <c r="L47" s="16"/>
      <c r="M47" s="16"/>
      <c r="N47" s="27"/>
    </row>
    <row r="48" spans="4:14" ht="13.5" customHeight="1">
      <c r="D48" s="394" t="s">
        <v>124</v>
      </c>
      <c r="E48" s="394"/>
      <c r="F48" s="394"/>
      <c r="G48" s="394"/>
      <c r="H48" s="394"/>
      <c r="I48" s="394"/>
      <c r="J48" s="394"/>
      <c r="K48" s="394"/>
      <c r="L48" s="394"/>
      <c r="M48" s="394"/>
      <c r="N48" s="394"/>
    </row>
    <row r="49" spans="4:14" ht="23.25" customHeight="1">
      <c r="D49" s="387" t="s">
        <v>154</v>
      </c>
      <c r="E49" s="387"/>
      <c r="F49" s="387"/>
      <c r="G49" s="387"/>
      <c r="H49" s="387"/>
      <c r="I49" s="387"/>
      <c r="J49" s="387"/>
      <c r="K49" s="387"/>
      <c r="L49" s="387"/>
      <c r="M49" s="387"/>
      <c r="N49" s="35"/>
    </row>
    <row r="50" spans="4:14" ht="15.75" customHeight="1">
      <c r="D50" s="380" t="s">
        <v>133</v>
      </c>
      <c r="E50" s="380"/>
      <c r="F50" s="380"/>
      <c r="G50" s="380"/>
      <c r="H50" s="380"/>
      <c r="I50" s="380"/>
      <c r="J50" s="380"/>
      <c r="K50" s="380"/>
      <c r="L50" s="380"/>
      <c r="M50" s="16"/>
      <c r="N50" s="27"/>
    </row>
    <row r="51" spans="4:14" ht="6.75" customHeight="1">
      <c r="D51" s="21"/>
      <c r="E51" s="21"/>
      <c r="F51" s="48"/>
      <c r="G51" s="21"/>
      <c r="H51" s="21"/>
      <c r="I51" s="16"/>
      <c r="J51" s="16"/>
      <c r="K51" s="16"/>
      <c r="L51" s="16"/>
      <c r="M51" s="16"/>
      <c r="N51" s="27"/>
    </row>
    <row r="52" spans="4:14" ht="14.25" customHeight="1">
      <c r="D52" s="394" t="s">
        <v>132</v>
      </c>
      <c r="E52" s="394"/>
      <c r="F52" s="394"/>
      <c r="G52" s="394"/>
      <c r="H52" s="394"/>
      <c r="I52" s="394"/>
      <c r="J52" s="394"/>
      <c r="K52" s="394"/>
      <c r="L52" s="394"/>
      <c r="M52" s="394"/>
      <c r="N52" s="27"/>
    </row>
    <row r="53" spans="4:14" ht="26.25" customHeight="1">
      <c r="D53" s="387" t="s">
        <v>155</v>
      </c>
      <c r="E53" s="387"/>
      <c r="F53" s="387"/>
      <c r="G53" s="387"/>
      <c r="H53" s="387"/>
      <c r="I53" s="387"/>
      <c r="J53" s="387"/>
      <c r="K53" s="387"/>
      <c r="L53" s="387"/>
      <c r="M53" s="387"/>
      <c r="N53" s="27"/>
    </row>
    <row r="54" spans="4:12" ht="15.75" customHeight="1">
      <c r="D54" s="380" t="s">
        <v>134</v>
      </c>
      <c r="E54" s="380"/>
      <c r="F54" s="380"/>
      <c r="G54" s="380"/>
      <c r="H54" s="380"/>
      <c r="I54" s="380"/>
      <c r="J54" s="380"/>
      <c r="K54" s="3"/>
      <c r="L54" s="3"/>
    </row>
    <row r="55" spans="3:14" ht="8.25" customHeight="1">
      <c r="C55" s="28"/>
      <c r="D55" s="21"/>
      <c r="E55" s="21"/>
      <c r="I55" s="28"/>
      <c r="J55" s="28"/>
      <c r="K55" s="28"/>
      <c r="L55" s="28"/>
      <c r="M55" s="28"/>
      <c r="N55" s="29"/>
    </row>
    <row r="56" spans="3:14" ht="33.75" customHeight="1">
      <c r="C56" s="28"/>
      <c r="D56" s="394" t="s">
        <v>135</v>
      </c>
      <c r="E56" s="394"/>
      <c r="F56" s="394"/>
      <c r="G56" s="394"/>
      <c r="H56" s="394"/>
      <c r="I56" s="394"/>
      <c r="J56" s="394"/>
      <c r="K56" s="394"/>
      <c r="L56" s="394"/>
      <c r="M56" s="394"/>
      <c r="N56" s="12"/>
    </row>
    <row r="57" spans="3:14" ht="12.75" customHeight="1">
      <c r="C57" s="28"/>
      <c r="D57" s="8"/>
      <c r="E57" s="19"/>
      <c r="F57" s="17"/>
      <c r="G57" s="10"/>
      <c r="H57" s="28"/>
      <c r="I57" s="28"/>
      <c r="J57" s="28"/>
      <c r="K57" s="28"/>
      <c r="L57" s="28"/>
      <c r="M57" s="28"/>
      <c r="N57" s="6"/>
    </row>
    <row r="58" spans="3:14" ht="12.75" customHeight="1">
      <c r="C58" s="28"/>
      <c r="D58" s="30"/>
      <c r="E58" s="30"/>
      <c r="F58" s="30"/>
      <c r="G58" s="30"/>
      <c r="H58" s="31"/>
      <c r="I58" s="31"/>
      <c r="J58" s="31"/>
      <c r="K58" s="31"/>
      <c r="L58" s="31"/>
      <c r="M58" s="31"/>
      <c r="N58" s="32"/>
    </row>
    <row r="59" spans="2:15" ht="10.5" customHeight="1">
      <c r="B59" s="57"/>
      <c r="C59" s="57"/>
      <c r="D59" s="57"/>
      <c r="E59" s="57"/>
      <c r="F59" s="57"/>
      <c r="G59" s="57"/>
      <c r="H59" s="57"/>
      <c r="I59" s="57"/>
      <c r="J59" s="57"/>
      <c r="K59" s="57"/>
      <c r="L59" s="57"/>
      <c r="M59" s="57"/>
      <c r="N59" s="57"/>
      <c r="O59" s="57"/>
    </row>
    <row r="60" spans="2:15" ht="12.75">
      <c r="B60" s="1"/>
      <c r="C60" s="1"/>
      <c r="D60" s="1"/>
      <c r="E60" s="1"/>
      <c r="F60" s="1"/>
      <c r="G60" s="1"/>
      <c r="H60" s="1"/>
      <c r="I60" s="1"/>
      <c r="J60" s="1"/>
      <c r="K60" s="1"/>
      <c r="L60" s="1"/>
      <c r="M60" s="1"/>
      <c r="N60" s="1"/>
      <c r="O60" s="1"/>
    </row>
    <row r="61" spans="2:15" ht="12.75">
      <c r="B61" s="1"/>
      <c r="C61" s="1"/>
      <c r="D61" s="1"/>
      <c r="E61" s="1"/>
      <c r="F61" s="1"/>
      <c r="G61" s="1"/>
      <c r="H61" s="1"/>
      <c r="I61" s="1"/>
      <c r="J61" s="1"/>
      <c r="K61" s="1"/>
      <c r="L61" s="1"/>
      <c r="M61" s="1"/>
      <c r="N61" s="1"/>
      <c r="O61" s="1"/>
    </row>
    <row r="62" spans="2:15" ht="12.75">
      <c r="B62" s="1"/>
      <c r="C62" s="1"/>
      <c r="D62" s="1"/>
      <c r="E62" s="1"/>
      <c r="F62" s="1"/>
      <c r="G62" s="1"/>
      <c r="H62" s="1"/>
      <c r="I62" s="1"/>
      <c r="J62" s="1"/>
      <c r="K62" s="1"/>
      <c r="L62" s="1"/>
      <c r="M62" s="1"/>
      <c r="N62" s="1"/>
      <c r="O62" s="1"/>
    </row>
    <row r="63" spans="2:15" ht="12.75">
      <c r="B63" s="1"/>
      <c r="C63" s="1"/>
      <c r="D63" s="1"/>
      <c r="E63" s="1"/>
      <c r="F63" s="1"/>
      <c r="G63" s="1"/>
      <c r="H63" s="1"/>
      <c r="I63" s="1"/>
      <c r="J63" s="1"/>
      <c r="K63" s="1"/>
      <c r="L63" s="1"/>
      <c r="M63" s="1"/>
      <c r="N63" s="1"/>
      <c r="O63" s="1"/>
    </row>
    <row r="64" spans="2:15" ht="12.75">
      <c r="B64" s="1"/>
      <c r="C64" s="1"/>
      <c r="D64" s="1"/>
      <c r="E64" s="1"/>
      <c r="F64" s="1"/>
      <c r="G64" s="1"/>
      <c r="H64" s="1"/>
      <c r="I64" s="1"/>
      <c r="J64" s="1"/>
      <c r="K64" s="1"/>
      <c r="L64" s="1"/>
      <c r="M64" s="1"/>
      <c r="N64" s="1"/>
      <c r="O64" s="1"/>
    </row>
    <row r="65" spans="2:15" ht="12.75">
      <c r="B65" s="1"/>
      <c r="C65" s="1"/>
      <c r="D65" s="1"/>
      <c r="E65" s="1"/>
      <c r="F65" s="1"/>
      <c r="G65" s="1"/>
      <c r="H65" s="1"/>
      <c r="I65" s="1"/>
      <c r="J65" s="1"/>
      <c r="K65" s="1"/>
      <c r="L65" s="1"/>
      <c r="M65" s="1"/>
      <c r="N65" s="1"/>
      <c r="O65" s="1"/>
    </row>
    <row r="66" spans="2:15" ht="12.75">
      <c r="B66" s="1"/>
      <c r="C66" s="1"/>
      <c r="D66" s="1"/>
      <c r="E66" s="1"/>
      <c r="F66" s="1"/>
      <c r="G66" s="1"/>
      <c r="H66" s="1"/>
      <c r="I66" s="1"/>
      <c r="J66" s="1"/>
      <c r="K66" s="1"/>
      <c r="L66" s="1"/>
      <c r="M66" s="1"/>
      <c r="N66" s="1"/>
      <c r="O66" s="1"/>
    </row>
    <row r="67" spans="2:15" ht="12.75">
      <c r="B67" s="1"/>
      <c r="C67" s="1"/>
      <c r="D67" s="1"/>
      <c r="E67" s="1"/>
      <c r="F67" s="1"/>
      <c r="G67" s="1"/>
      <c r="H67" s="1"/>
      <c r="I67" s="1"/>
      <c r="J67" s="1"/>
      <c r="K67" s="1"/>
      <c r="L67" s="1"/>
      <c r="M67" s="1"/>
      <c r="N67" s="1"/>
      <c r="O67" s="1"/>
    </row>
    <row r="68" spans="2:15" ht="12.75">
      <c r="B68" s="1"/>
      <c r="C68" s="1"/>
      <c r="D68" s="1"/>
      <c r="E68" s="1"/>
      <c r="F68" s="1"/>
      <c r="G68" s="1"/>
      <c r="H68" s="1"/>
      <c r="I68" s="1"/>
      <c r="J68" s="1"/>
      <c r="K68" s="1"/>
      <c r="L68" s="1"/>
      <c r="M68" s="1"/>
      <c r="N68" s="1"/>
      <c r="O68" s="1"/>
    </row>
    <row r="69" spans="2:15" ht="12.75">
      <c r="B69" s="1"/>
      <c r="C69" s="1"/>
      <c r="D69" s="1"/>
      <c r="E69" s="1"/>
      <c r="F69" s="1"/>
      <c r="G69" s="1"/>
      <c r="H69" s="1"/>
      <c r="I69" s="1"/>
      <c r="J69" s="1"/>
      <c r="K69" s="1"/>
      <c r="L69" s="1"/>
      <c r="M69" s="1"/>
      <c r="N69" s="1"/>
      <c r="O69" s="1"/>
    </row>
    <row r="70" spans="2:15" ht="12.75">
      <c r="B70" s="1"/>
      <c r="C70" s="1"/>
      <c r="D70" s="1"/>
      <c r="E70" s="1"/>
      <c r="F70" s="1"/>
      <c r="G70" s="1"/>
      <c r="H70" s="1"/>
      <c r="I70" s="1"/>
      <c r="J70" s="1"/>
      <c r="K70" s="1"/>
      <c r="L70" s="1"/>
      <c r="M70" s="1"/>
      <c r="N70" s="1"/>
      <c r="O70" s="1"/>
    </row>
    <row r="71" spans="2:15" ht="12.75">
      <c r="B71" s="1"/>
      <c r="C71" s="1"/>
      <c r="D71" s="1"/>
      <c r="E71" s="1"/>
      <c r="F71" s="1"/>
      <c r="G71" s="1"/>
      <c r="H71" s="1"/>
      <c r="I71" s="1"/>
      <c r="J71" s="1"/>
      <c r="K71" s="1"/>
      <c r="L71" s="1"/>
      <c r="M71" s="1"/>
      <c r="N71" s="1"/>
      <c r="O71" s="1"/>
    </row>
    <row r="72" spans="2:15" ht="12.75">
      <c r="B72" s="1"/>
      <c r="C72" s="1"/>
      <c r="D72" s="1"/>
      <c r="E72" s="1"/>
      <c r="F72" s="1"/>
      <c r="G72" s="1"/>
      <c r="H72" s="1"/>
      <c r="I72" s="1"/>
      <c r="J72" s="1"/>
      <c r="K72" s="1"/>
      <c r="L72" s="1"/>
      <c r="M72" s="1"/>
      <c r="N72" s="1"/>
      <c r="O72" s="1"/>
    </row>
    <row r="73" spans="2:15" ht="12.75">
      <c r="B73" s="1"/>
      <c r="C73" s="1"/>
      <c r="D73" s="1"/>
      <c r="E73" s="1"/>
      <c r="F73" s="1"/>
      <c r="G73" s="1"/>
      <c r="H73" s="1"/>
      <c r="I73" s="1"/>
      <c r="J73" s="1"/>
      <c r="K73" s="1"/>
      <c r="L73" s="1"/>
      <c r="M73" s="1"/>
      <c r="N73" s="1"/>
      <c r="O73" s="1"/>
    </row>
    <row r="74" spans="2:15" ht="12.75">
      <c r="B74" s="1"/>
      <c r="C74" s="1"/>
      <c r="D74" s="1"/>
      <c r="E74" s="1"/>
      <c r="F74" s="1"/>
      <c r="G74" s="1"/>
      <c r="H74" s="1"/>
      <c r="I74" s="1"/>
      <c r="J74" s="1"/>
      <c r="K74" s="1"/>
      <c r="L74" s="1"/>
      <c r="M74" s="1"/>
      <c r="N74" s="1"/>
      <c r="O74" s="1"/>
    </row>
    <row r="75" spans="2:15" ht="12.75">
      <c r="B75" s="1"/>
      <c r="C75" s="1"/>
      <c r="D75" s="1"/>
      <c r="E75" s="1"/>
      <c r="F75" s="1"/>
      <c r="G75" s="1"/>
      <c r="H75" s="1"/>
      <c r="I75" s="1"/>
      <c r="J75" s="1"/>
      <c r="K75" s="1"/>
      <c r="L75" s="1"/>
      <c r="M75" s="1"/>
      <c r="N75" s="1"/>
      <c r="O75" s="1"/>
    </row>
    <row r="76" spans="2:15" ht="12.75">
      <c r="B76" s="1"/>
      <c r="C76" s="1"/>
      <c r="D76" s="1"/>
      <c r="E76" s="1"/>
      <c r="F76" s="1"/>
      <c r="G76" s="1"/>
      <c r="H76" s="1"/>
      <c r="I76" s="1"/>
      <c r="J76" s="1"/>
      <c r="K76" s="1"/>
      <c r="L76" s="1"/>
      <c r="M76" s="1"/>
      <c r="N76" s="1"/>
      <c r="O76" s="1"/>
    </row>
    <row r="77" spans="2:15" ht="12.75">
      <c r="B77" s="1"/>
      <c r="C77" s="1"/>
      <c r="D77" s="1"/>
      <c r="E77" s="1"/>
      <c r="F77" s="1"/>
      <c r="G77" s="1"/>
      <c r="H77" s="1"/>
      <c r="I77" s="1"/>
      <c r="J77" s="1"/>
      <c r="K77" s="1"/>
      <c r="L77" s="1"/>
      <c r="M77" s="1"/>
      <c r="N77" s="1"/>
      <c r="O77" s="1"/>
    </row>
    <row r="78" spans="2:15" ht="12.75">
      <c r="B78" s="1"/>
      <c r="C78" s="1"/>
      <c r="D78" s="1"/>
      <c r="E78" s="1"/>
      <c r="F78" s="1"/>
      <c r="G78" s="1"/>
      <c r="H78" s="1"/>
      <c r="I78" s="1"/>
      <c r="J78" s="1"/>
      <c r="K78" s="1"/>
      <c r="L78" s="1"/>
      <c r="M78" s="1"/>
      <c r="N78" s="1"/>
      <c r="O78" s="1"/>
    </row>
    <row r="79" spans="2:15" ht="12.75">
      <c r="B79" s="1"/>
      <c r="C79" s="1"/>
      <c r="D79" s="1"/>
      <c r="E79" s="1"/>
      <c r="F79" s="1"/>
      <c r="G79" s="1"/>
      <c r="H79" s="1"/>
      <c r="I79" s="1"/>
      <c r="J79" s="1"/>
      <c r="K79" s="1"/>
      <c r="L79" s="1"/>
      <c r="M79" s="1"/>
      <c r="N79" s="1"/>
      <c r="O79" s="1"/>
    </row>
    <row r="80" spans="2:15" ht="12.75">
      <c r="B80" s="1"/>
      <c r="C80" s="1"/>
      <c r="D80" s="1"/>
      <c r="E80" s="1"/>
      <c r="F80" s="1"/>
      <c r="G80" s="1"/>
      <c r="H80" s="1"/>
      <c r="I80" s="1"/>
      <c r="J80" s="1"/>
      <c r="K80" s="1"/>
      <c r="L80" s="1"/>
      <c r="M80" s="1"/>
      <c r="N80" s="1"/>
      <c r="O80" s="1"/>
    </row>
    <row r="81" spans="2:15" ht="12.75">
      <c r="B81" s="1"/>
      <c r="C81" s="1"/>
      <c r="D81" s="1"/>
      <c r="E81" s="1"/>
      <c r="F81" s="1"/>
      <c r="G81" s="1"/>
      <c r="H81" s="1"/>
      <c r="I81" s="1"/>
      <c r="J81" s="1"/>
      <c r="K81" s="1"/>
      <c r="L81" s="1"/>
      <c r="M81" s="1"/>
      <c r="N81" s="1"/>
      <c r="O81" s="1"/>
    </row>
    <row r="82" spans="2:15" ht="12.75">
      <c r="B82" s="1"/>
      <c r="C82" s="1"/>
      <c r="D82" s="1"/>
      <c r="E82" s="1"/>
      <c r="F82" s="1"/>
      <c r="G82" s="1"/>
      <c r="H82" s="1"/>
      <c r="I82" s="1"/>
      <c r="J82" s="1"/>
      <c r="K82" s="1"/>
      <c r="L82" s="1"/>
      <c r="M82" s="1"/>
      <c r="N82" s="1"/>
      <c r="O82" s="1"/>
    </row>
    <row r="83" spans="2:15" ht="12.75">
      <c r="B83" s="1"/>
      <c r="C83" s="1"/>
      <c r="D83" s="1"/>
      <c r="E83" s="1"/>
      <c r="F83" s="1"/>
      <c r="G83" s="1"/>
      <c r="H83" s="1"/>
      <c r="I83" s="1"/>
      <c r="J83" s="1"/>
      <c r="K83" s="1"/>
      <c r="L83" s="1"/>
      <c r="M83" s="1"/>
      <c r="N83" s="1"/>
      <c r="O83" s="1"/>
    </row>
    <row r="84" spans="2:15" ht="12.75">
      <c r="B84" s="1"/>
      <c r="C84" s="1"/>
      <c r="D84" s="1"/>
      <c r="E84" s="1"/>
      <c r="F84" s="1"/>
      <c r="G84" s="1"/>
      <c r="H84" s="1"/>
      <c r="I84" s="1"/>
      <c r="J84" s="1"/>
      <c r="K84" s="1"/>
      <c r="L84" s="1"/>
      <c r="M84" s="1"/>
      <c r="N84" s="1"/>
      <c r="O84" s="1"/>
    </row>
    <row r="85" spans="2:15" ht="12.75">
      <c r="B85" s="1"/>
      <c r="C85" s="1"/>
      <c r="D85" s="1"/>
      <c r="E85" s="1"/>
      <c r="F85" s="1"/>
      <c r="G85" s="1"/>
      <c r="H85" s="1"/>
      <c r="I85" s="1"/>
      <c r="J85" s="1"/>
      <c r="K85" s="1"/>
      <c r="L85" s="1"/>
      <c r="M85" s="1"/>
      <c r="N85" s="1"/>
      <c r="O85" s="1"/>
    </row>
    <row r="86" spans="2:15" ht="12.75">
      <c r="B86" s="1"/>
      <c r="C86" s="1"/>
      <c r="D86" s="1"/>
      <c r="E86" s="1"/>
      <c r="F86" s="1"/>
      <c r="G86" s="1"/>
      <c r="H86" s="1"/>
      <c r="I86" s="1"/>
      <c r="J86" s="1"/>
      <c r="K86" s="1"/>
      <c r="L86" s="1"/>
      <c r="M86" s="1"/>
      <c r="N86" s="1"/>
      <c r="O86" s="1"/>
    </row>
    <row r="87" spans="2:15" ht="12.75">
      <c r="B87" s="1"/>
      <c r="C87" s="1"/>
      <c r="D87" s="1"/>
      <c r="E87" s="1"/>
      <c r="F87" s="1"/>
      <c r="G87" s="1"/>
      <c r="H87" s="1"/>
      <c r="I87" s="1"/>
      <c r="J87" s="1"/>
      <c r="K87" s="1"/>
      <c r="L87" s="1"/>
      <c r="M87" s="1"/>
      <c r="N87" s="1"/>
      <c r="O87" s="1"/>
    </row>
    <row r="88" spans="2:15" ht="12.75">
      <c r="B88" s="1"/>
      <c r="C88" s="1"/>
      <c r="D88" s="1"/>
      <c r="E88" s="1"/>
      <c r="F88" s="1"/>
      <c r="G88" s="1"/>
      <c r="H88" s="1"/>
      <c r="I88" s="1"/>
      <c r="J88" s="1"/>
      <c r="K88" s="1"/>
      <c r="L88" s="1"/>
      <c r="M88" s="1"/>
      <c r="N88" s="1"/>
      <c r="O88" s="1"/>
    </row>
    <row r="89" spans="2:15" ht="12.75">
      <c r="B89" s="1"/>
      <c r="C89" s="1"/>
      <c r="D89" s="1"/>
      <c r="E89" s="1"/>
      <c r="F89" s="1"/>
      <c r="G89" s="1"/>
      <c r="H89" s="1"/>
      <c r="I89" s="1"/>
      <c r="J89" s="1"/>
      <c r="K89" s="1"/>
      <c r="L89" s="1"/>
      <c r="M89" s="1"/>
      <c r="N89" s="1"/>
      <c r="O89" s="1"/>
    </row>
    <row r="90" spans="2:15" ht="12.75">
      <c r="B90" s="1"/>
      <c r="C90" s="1"/>
      <c r="D90" s="1"/>
      <c r="E90" s="1"/>
      <c r="F90" s="1"/>
      <c r="G90" s="1"/>
      <c r="H90" s="1"/>
      <c r="I90" s="1"/>
      <c r="J90" s="1"/>
      <c r="K90" s="1"/>
      <c r="L90" s="1"/>
      <c r="M90" s="1"/>
      <c r="N90" s="1"/>
      <c r="O90" s="1"/>
    </row>
    <row r="91" spans="2:15" ht="12.75">
      <c r="B91" s="1"/>
      <c r="C91" s="1"/>
      <c r="D91" s="1"/>
      <c r="E91" s="1"/>
      <c r="F91" s="1"/>
      <c r="G91" s="1"/>
      <c r="H91" s="1"/>
      <c r="I91" s="1"/>
      <c r="J91" s="1"/>
      <c r="K91" s="1"/>
      <c r="L91" s="1"/>
      <c r="M91" s="1"/>
      <c r="N91" s="1"/>
      <c r="O91" s="1"/>
    </row>
  </sheetData>
  <sheetProtection password="CF4D" sheet="1" objects="1" scenarios="1"/>
  <mergeCells count="37">
    <mergeCell ref="D56:M56"/>
    <mergeCell ref="D44:M44"/>
    <mergeCell ref="D48:N48"/>
    <mergeCell ref="D52:M52"/>
    <mergeCell ref="D50:L50"/>
    <mergeCell ref="D54:J54"/>
    <mergeCell ref="C3:N5"/>
    <mergeCell ref="D26:H26"/>
    <mergeCell ref="D28:M28"/>
    <mergeCell ref="D33:M33"/>
    <mergeCell ref="D17:H17"/>
    <mergeCell ref="D12:H12"/>
    <mergeCell ref="D14:M14"/>
    <mergeCell ref="D15:M15"/>
    <mergeCell ref="D7:H7"/>
    <mergeCell ref="D9:M9"/>
    <mergeCell ref="D10:M10"/>
    <mergeCell ref="D25:M25"/>
    <mergeCell ref="D24:M24"/>
    <mergeCell ref="D29:M29"/>
    <mergeCell ref="D19:M19"/>
    <mergeCell ref="D20:M20"/>
    <mergeCell ref="D22:H22"/>
    <mergeCell ref="D42:J42"/>
    <mergeCell ref="D31:H31"/>
    <mergeCell ref="D49:M49"/>
    <mergeCell ref="D53:M53"/>
    <mergeCell ref="D45:M45"/>
    <mergeCell ref="D46:I46"/>
    <mergeCell ref="E43:H43"/>
    <mergeCell ref="E37:H37"/>
    <mergeCell ref="D41:M41"/>
    <mergeCell ref="E40:H40"/>
    <mergeCell ref="D34:M34"/>
    <mergeCell ref="D39:J39"/>
    <mergeCell ref="D36:J36"/>
    <mergeCell ref="D38:M38"/>
  </mergeCells>
  <hyperlinks>
    <hyperlink ref="D26:H26" r:id="rId1" display="ACL 06-10 (April 18, 2006)"/>
    <hyperlink ref="D31:H31" r:id="rId2" display="ACL 00-29 (May 3, 2000)"/>
    <hyperlink ref="D42" r:id="rId3" display="ACL 99-29 (April 22, 1999)"/>
    <hyperlink ref="D46" r:id="rId4" display="ACL 96-33 (June 18, 1996)"/>
    <hyperlink ref="D50:L50" r:id="rId5" display="ACIN I-35-85 (May 14, 1985)"/>
    <hyperlink ref="D54:I54" r:id="rId6" display="ACIN I-104-84 (November 21, 1984)"/>
    <hyperlink ref="D36" r:id="rId7" display="ACL 99-29 (April 22, 1999)"/>
    <hyperlink ref="D36:J36" r:id="rId8" display="ACL 00-09 (April 22, 2000)"/>
    <hyperlink ref="D39" r:id="rId9" display="ACL 99-29 (April 22, 1999)"/>
    <hyperlink ref="D39:J39" r:id="rId10" display="ACIN 1-40-99 (June 1999)"/>
    <hyperlink ref="D22:H22" r:id="rId11" display="ACL 09-33 (August 3, 2009)"/>
    <hyperlink ref="D17:H17" r:id="rId12" display="ACL 17-07 (January 31, 2017)"/>
    <hyperlink ref="D12:H12" r:id="rId13" display="ACL 17-07E (January 31, 2017)"/>
    <hyperlink ref="D7:H7" r:id="rId14" display="ACL 17-07E2 (January 18, 2018)"/>
  </hyperlinks>
  <printOptions horizontalCentered="1"/>
  <pageMargins left="0.25" right="0.25" top="1" bottom="1" header="0.5" footer="0.5"/>
  <pageSetup horizontalDpi="600" verticalDpi="600" orientation="portrait" scale="83" r:id="rId16"/>
  <colBreaks count="1" manualBreakCount="1">
    <brk id="14" max="65535" man="1"/>
  </colBreaks>
  <drawing r:id="rId15"/>
</worksheet>
</file>

<file path=xl/worksheets/sheet5.xml><?xml version="1.0" encoding="utf-8"?>
<worksheet xmlns="http://schemas.openxmlformats.org/spreadsheetml/2006/main" xmlns:r="http://schemas.openxmlformats.org/officeDocument/2006/relationships">
  <sheetPr codeName="Sheet15"/>
  <dimension ref="A2:H113"/>
  <sheetViews>
    <sheetView showGridLines="0" showRowColHeaders="0" zoomScalePageLayoutView="0" workbookViewId="0" topLeftCell="A1">
      <pane ySplit="1" topLeftCell="A2" activePane="bottomLeft" state="frozen"/>
      <selection pane="topLeft" activeCell="A1" sqref="A1"/>
      <selection pane="bottomLeft" activeCell="C3" sqref="C3"/>
    </sheetView>
  </sheetViews>
  <sheetFormatPr defaultColWidth="9.00390625" defaultRowHeight="14.25" customHeight="1"/>
  <cols>
    <col min="1" max="1" width="17.875" style="159" customWidth="1"/>
    <col min="2" max="2" width="2.00390625" style="159" customWidth="1"/>
    <col min="3" max="3" width="8.375" style="160" customWidth="1"/>
    <col min="4" max="4" width="80.625" style="160" customWidth="1"/>
    <col min="5" max="5" width="12.375" style="161" customWidth="1"/>
    <col min="6" max="6" width="2.00390625" style="159" customWidth="1"/>
    <col min="7" max="16384" width="9.125" style="159" customWidth="1"/>
  </cols>
  <sheetData>
    <row r="1" ht="32.25" customHeight="1"/>
    <row r="2" spans="2:6" ht="14.25" customHeight="1">
      <c r="B2" s="162"/>
      <c r="C2" s="163"/>
      <c r="D2" s="163"/>
      <c r="E2" s="164"/>
      <c r="F2" s="162"/>
    </row>
    <row r="3" spans="2:6" ht="20.25">
      <c r="B3" s="162"/>
      <c r="C3" s="174" t="s">
        <v>299</v>
      </c>
      <c r="D3" s="171"/>
      <c r="E3" s="165"/>
      <c r="F3" s="162"/>
    </row>
    <row r="4" spans="2:6" ht="15">
      <c r="B4" s="162"/>
      <c r="C4" s="173" t="s">
        <v>300</v>
      </c>
      <c r="D4" s="171"/>
      <c r="E4" s="165"/>
      <c r="F4" s="162"/>
    </row>
    <row r="5" spans="2:6" ht="18">
      <c r="B5" s="162"/>
      <c r="C5" s="173" t="s">
        <v>301</v>
      </c>
      <c r="D5" s="172"/>
      <c r="E5" s="166"/>
      <c r="F5" s="162"/>
    </row>
    <row r="6" spans="2:6" s="160" customFormat="1" ht="21" customHeight="1">
      <c r="B6" s="163"/>
      <c r="C6" s="175" t="s">
        <v>282</v>
      </c>
      <c r="D6" s="176"/>
      <c r="E6" s="166"/>
      <c r="F6" s="163"/>
    </row>
    <row r="7" spans="2:6" ht="15.75">
      <c r="B7" s="162"/>
      <c r="C7" s="177" t="s">
        <v>303</v>
      </c>
      <c r="D7" s="178" t="s">
        <v>281</v>
      </c>
      <c r="E7" s="179" t="s">
        <v>302</v>
      </c>
      <c r="F7" s="162"/>
    </row>
    <row r="8" spans="2:6" ht="15.75">
      <c r="B8" s="162"/>
      <c r="C8" s="186">
        <v>2</v>
      </c>
      <c r="D8" s="181" t="s">
        <v>304</v>
      </c>
      <c r="E8" s="180" t="s">
        <v>334</v>
      </c>
      <c r="F8" s="162"/>
    </row>
    <row r="9" spans="2:6" ht="15.75">
      <c r="B9" s="162"/>
      <c r="C9" s="186">
        <v>3</v>
      </c>
      <c r="D9" s="181" t="s">
        <v>305</v>
      </c>
      <c r="E9" s="180" t="b">
        <f>'Report Form'!AE15='Report Form'!AE13-'Report Form'!AE14</f>
        <v>1</v>
      </c>
      <c r="F9" s="162"/>
    </row>
    <row r="10" spans="2:6" ht="30">
      <c r="B10" s="162"/>
      <c r="C10" s="186">
        <v>3</v>
      </c>
      <c r="D10" s="181" t="s">
        <v>321</v>
      </c>
      <c r="E10" s="180" t="b">
        <f>OR('Report Form'!AE15=0,AND('Report Form'!AE15&lt;&gt;0,ISTEXT('Report Form'!$K$49)))</f>
        <v>1</v>
      </c>
      <c r="F10" s="162"/>
    </row>
    <row r="11" spans="2:6" ht="15.75">
      <c r="B11" s="162"/>
      <c r="C11" s="186">
        <v>3</v>
      </c>
      <c r="D11" s="181" t="s">
        <v>322</v>
      </c>
      <c r="E11" s="180" t="b">
        <f>OR('Report Form'!AE15&lt;&gt;0,AND('Report Form'!AE15=0,ISBLANK('Report Form'!$K$49)))</f>
        <v>1</v>
      </c>
      <c r="F11" s="162"/>
    </row>
    <row r="12" spans="2:6" ht="30">
      <c r="B12" s="162"/>
      <c r="C12" s="186">
        <v>12</v>
      </c>
      <c r="D12" s="181" t="s">
        <v>306</v>
      </c>
      <c r="E12" s="180" t="b">
        <f>'Report Form'!AE19='Report Form'!O19+'Report Form'!Q19+'Report Form'!S19+'Report Form'!U19+'Report Form'!W19+'Report Form'!Y19+'Report Form'!AA19+'Report Form'!AC19</f>
        <v>1</v>
      </c>
      <c r="F12" s="162"/>
    </row>
    <row r="13" spans="2:6" ht="30">
      <c r="B13" s="162"/>
      <c r="C13" s="186">
        <v>12</v>
      </c>
      <c r="D13" s="181" t="s">
        <v>307</v>
      </c>
      <c r="E13" s="180" t="b">
        <f>'Report Form'!AE19='Report Form'!AE20+'Report Form'!AE21+'Report Form'!AE22+'Report Form'!AE23+'Report Form'!AE24+'Report Form'!AE25</f>
        <v>1</v>
      </c>
      <c r="F13" s="162"/>
    </row>
    <row r="14" spans="1:8" ht="15.75">
      <c r="A14" s="167"/>
      <c r="B14" s="162"/>
      <c r="C14" s="186">
        <v>19</v>
      </c>
      <c r="D14" s="182" t="s">
        <v>308</v>
      </c>
      <c r="E14" s="180" t="b">
        <f>'Report Form'!AE26='Report Form'!AE13+'Report Form'!AE19</f>
        <v>1</v>
      </c>
      <c r="F14" s="162"/>
      <c r="G14" s="167"/>
      <c r="H14" s="167"/>
    </row>
    <row r="15" spans="1:8" ht="15.75">
      <c r="A15" s="167"/>
      <c r="B15" s="162"/>
      <c r="C15" s="186">
        <v>19</v>
      </c>
      <c r="D15" s="181" t="s">
        <v>309</v>
      </c>
      <c r="E15" s="180" t="b">
        <f>'Report Form'!AE26='Report Form'!AE27+'Report Form'!AE28</f>
        <v>1</v>
      </c>
      <c r="F15" s="162"/>
      <c r="G15" s="167"/>
      <c r="H15" s="167"/>
    </row>
    <row r="16" spans="1:8" ht="15.75">
      <c r="A16" s="167"/>
      <c r="B16" s="162"/>
      <c r="C16" s="186">
        <v>22</v>
      </c>
      <c r="D16" s="181" t="s">
        <v>310</v>
      </c>
      <c r="E16" s="180" t="b">
        <f>'Report Form'!AE29='Report Form'!AE30+'Report Form'!AE31+'Report Form'!AE32+'Report Form'!AE33</f>
        <v>1</v>
      </c>
      <c r="F16" s="162"/>
      <c r="G16" s="167"/>
      <c r="H16" s="167"/>
    </row>
    <row r="17" spans="1:8" ht="15.75">
      <c r="A17" s="167"/>
      <c r="B17" s="162"/>
      <c r="C17" s="186">
        <v>22</v>
      </c>
      <c r="D17" s="181" t="s">
        <v>311</v>
      </c>
      <c r="E17" s="180" t="b">
        <f>'Report Form'!AE29&lt;='Report Form'!AE26</f>
        <v>1</v>
      </c>
      <c r="F17" s="162"/>
      <c r="G17" s="167"/>
      <c r="H17" s="167"/>
    </row>
    <row r="18" spans="1:8" ht="15.75">
      <c r="A18" s="167"/>
      <c r="B18" s="162"/>
      <c r="C18" s="187">
        <v>27</v>
      </c>
      <c r="D18" s="181" t="s">
        <v>312</v>
      </c>
      <c r="E18" s="180" t="b">
        <f>'Report Form'!AE34='Report Form'!AE26-'Report Form'!AE29</f>
        <v>1</v>
      </c>
      <c r="F18" s="162"/>
      <c r="G18" s="167"/>
      <c r="H18" s="167"/>
    </row>
    <row r="19" spans="1:8" ht="30">
      <c r="A19" s="167"/>
      <c r="B19" s="162"/>
      <c r="C19" s="187">
        <v>28</v>
      </c>
      <c r="D19" s="183" t="s">
        <v>333</v>
      </c>
      <c r="E19" s="180" t="b">
        <f>'Report Form'!AE36='Report Form'!AE39+'Report Form'!AE40+'Report Form'!AE41+'Report Form'!AE42+'Report Form'!AE43+'Report Form'!AE44+'Report Form'!AE45+'Report Form'!AE46</f>
        <v>1</v>
      </c>
      <c r="F19" s="162"/>
      <c r="G19" s="167"/>
      <c r="H19" s="167"/>
    </row>
    <row r="20" spans="1:8" ht="15.75">
      <c r="A20" s="167"/>
      <c r="B20" s="162"/>
      <c r="C20" s="187">
        <v>30</v>
      </c>
      <c r="D20" s="183" t="s">
        <v>323</v>
      </c>
      <c r="E20" s="180" t="b">
        <f>OR('Report Form'!AA39&lt;&gt;0,AND('Report Form'!AA39=0,'Report Form'!AC39=0))</f>
        <v>1</v>
      </c>
      <c r="F20" s="162"/>
      <c r="G20" s="167"/>
      <c r="H20" s="167"/>
    </row>
    <row r="21" spans="1:8" ht="15.75">
      <c r="A21" s="167"/>
      <c r="B21" s="162"/>
      <c r="C21" s="187">
        <v>32</v>
      </c>
      <c r="D21" s="183" t="s">
        <v>313</v>
      </c>
      <c r="E21" s="180" t="b">
        <f>'Report Form'!AE39&gt;='Report Form'!AC39</f>
        <v>1</v>
      </c>
      <c r="F21" s="162"/>
      <c r="G21" s="167"/>
      <c r="H21" s="167"/>
    </row>
    <row r="22" spans="1:8" ht="15.75">
      <c r="A22" s="167"/>
      <c r="B22" s="162"/>
      <c r="C22" s="187">
        <v>32</v>
      </c>
      <c r="D22" s="183" t="s">
        <v>283</v>
      </c>
      <c r="E22" s="180" t="b">
        <f>OR('Report Form'!AE39&lt;&gt;0,AND('Report Form'!AE39=0,'Report Form'!Y39+'Report Form'!AA39=0))</f>
        <v>1</v>
      </c>
      <c r="F22" s="162"/>
      <c r="G22" s="167"/>
      <c r="H22" s="167"/>
    </row>
    <row r="23" spans="1:8" ht="15.75">
      <c r="A23" s="167"/>
      <c r="B23" s="162"/>
      <c r="C23" s="187">
        <v>32</v>
      </c>
      <c r="D23" s="183" t="s">
        <v>291</v>
      </c>
      <c r="E23" s="180" t="b">
        <f>OR('Report Form'!AE39=0,AND('Report Form'!AE39&lt;&gt;0,'Report Form'!Y39+'Report Form'!AA39&lt;&gt;0))</f>
        <v>1</v>
      </c>
      <c r="F23" s="162"/>
      <c r="G23" s="167"/>
      <c r="H23" s="167"/>
    </row>
    <row r="24" spans="1:8" ht="15.75">
      <c r="A24" s="167"/>
      <c r="B24" s="162"/>
      <c r="C24" s="187">
        <v>34</v>
      </c>
      <c r="D24" s="183" t="s">
        <v>324</v>
      </c>
      <c r="E24" s="180" t="b">
        <f>OR('Report Form'!AA40&lt;&gt;0,AND('Report Form'!AA40=0,'Report Form'!AC40=0))</f>
        <v>1</v>
      </c>
      <c r="F24" s="162"/>
      <c r="G24" s="167"/>
      <c r="H24" s="167"/>
    </row>
    <row r="25" spans="1:8" ht="15.75">
      <c r="A25" s="167"/>
      <c r="B25" s="162"/>
      <c r="C25" s="187">
        <v>36</v>
      </c>
      <c r="D25" s="183" t="s">
        <v>314</v>
      </c>
      <c r="E25" s="180" t="b">
        <f>'Report Form'!AE40&gt;='Report Form'!AC40</f>
        <v>1</v>
      </c>
      <c r="F25" s="162"/>
      <c r="G25" s="167"/>
      <c r="H25" s="167"/>
    </row>
    <row r="26" spans="1:8" ht="15.75">
      <c r="A26" s="167"/>
      <c r="B26" s="162"/>
      <c r="C26" s="187">
        <v>36</v>
      </c>
      <c r="D26" s="183" t="s">
        <v>284</v>
      </c>
      <c r="E26" s="180" t="b">
        <f>OR('Report Form'!AE40&lt;&gt;0,AND('Report Form'!AE40=0,'Report Form'!Y40+'Report Form'!AA40=0))</f>
        <v>1</v>
      </c>
      <c r="F26" s="162"/>
      <c r="G26" s="167"/>
      <c r="H26" s="167"/>
    </row>
    <row r="27" spans="1:8" ht="15.75">
      <c r="A27" s="167"/>
      <c r="B27" s="162"/>
      <c r="C27" s="187">
        <v>36</v>
      </c>
      <c r="D27" s="183" t="s">
        <v>292</v>
      </c>
      <c r="E27" s="180" t="b">
        <f>OR('Report Form'!AE40=0,AND('Report Form'!AE40&lt;&gt;0,'Report Form'!Y40+'Report Form'!AA39&lt;&gt;1))</f>
        <v>1</v>
      </c>
      <c r="F27" s="162"/>
      <c r="G27" s="167"/>
      <c r="H27" s="167"/>
    </row>
    <row r="28" spans="1:8" ht="15.75">
      <c r="A28" s="167"/>
      <c r="B28" s="162"/>
      <c r="C28" s="187">
        <v>38</v>
      </c>
      <c r="D28" s="183" t="s">
        <v>325</v>
      </c>
      <c r="E28" s="180" t="b">
        <f>OR('Report Form'!AA41&lt;&gt;0,AND('Report Form'!AA41=0,'Report Form'!AC41=0))</f>
        <v>1</v>
      </c>
      <c r="F28" s="162"/>
      <c r="G28" s="167"/>
      <c r="H28" s="167"/>
    </row>
    <row r="29" spans="1:8" ht="15.75">
      <c r="A29" s="167"/>
      <c r="B29" s="162"/>
      <c r="C29" s="187">
        <v>40</v>
      </c>
      <c r="D29" s="183" t="s">
        <v>315</v>
      </c>
      <c r="E29" s="180" t="b">
        <f>'Report Form'!AE41&gt;='Report Form'!AC41</f>
        <v>1</v>
      </c>
      <c r="F29" s="162"/>
      <c r="G29" s="167"/>
      <c r="H29" s="167"/>
    </row>
    <row r="30" spans="1:8" ht="15.75">
      <c r="A30" s="167"/>
      <c r="B30" s="162"/>
      <c r="C30" s="187">
        <v>40</v>
      </c>
      <c r="D30" s="183" t="s">
        <v>285</v>
      </c>
      <c r="E30" s="180" t="b">
        <f>OR('Report Form'!AE41&lt;&gt;0,AND('Report Form'!AE41=0,'Report Form'!Y41+'Report Form'!AA41=0))</f>
        <v>1</v>
      </c>
      <c r="F30" s="162"/>
      <c r="G30" s="167"/>
      <c r="H30" s="167"/>
    </row>
    <row r="31" spans="1:8" ht="15.75">
      <c r="A31" s="167"/>
      <c r="B31" s="162"/>
      <c r="C31" s="187">
        <v>40</v>
      </c>
      <c r="D31" s="183" t="s">
        <v>293</v>
      </c>
      <c r="E31" s="180" t="b">
        <f>OR('Report Form'!AE41=0,AND('Report Form'!AE41&lt;&gt;0,'Report Form'!Y41+'Report Form'!AA41&lt;&gt;0))</f>
        <v>1</v>
      </c>
      <c r="F31" s="162"/>
      <c r="G31" s="167"/>
      <c r="H31" s="167"/>
    </row>
    <row r="32" spans="1:8" ht="15.75">
      <c r="A32" s="167"/>
      <c r="B32" s="162"/>
      <c r="C32" s="187">
        <v>42</v>
      </c>
      <c r="D32" s="183" t="s">
        <v>326</v>
      </c>
      <c r="E32" s="180" t="b">
        <f>OR('Report Form'!AA42&lt;&gt;0,AND('Report Form'!AA42=0,'Report Form'!AC42=0))</f>
        <v>1</v>
      </c>
      <c r="F32" s="162"/>
      <c r="G32" s="167"/>
      <c r="H32" s="167"/>
    </row>
    <row r="33" spans="1:8" ht="15.75">
      <c r="A33" s="167"/>
      <c r="B33" s="162"/>
      <c r="C33" s="187">
        <v>44</v>
      </c>
      <c r="D33" s="183" t="s">
        <v>316</v>
      </c>
      <c r="E33" s="180" t="b">
        <f>'Report Form'!AE42&gt;='Report Form'!AC42</f>
        <v>1</v>
      </c>
      <c r="F33" s="162"/>
      <c r="G33" s="167"/>
      <c r="H33" s="167"/>
    </row>
    <row r="34" spans="1:8" ht="15.75">
      <c r="A34" s="167"/>
      <c r="B34" s="162"/>
      <c r="C34" s="187">
        <v>44</v>
      </c>
      <c r="D34" s="183" t="s">
        <v>286</v>
      </c>
      <c r="E34" s="180" t="b">
        <f>OR('Report Form'!AE42&lt;&gt;0,AND('Report Form'!AE42=0,'Report Form'!Y42+'Report Form'!AA42=0))</f>
        <v>1</v>
      </c>
      <c r="F34" s="162"/>
      <c r="G34" s="167"/>
      <c r="H34" s="167"/>
    </row>
    <row r="35" spans="1:8" ht="15.75">
      <c r="A35" s="167"/>
      <c r="B35" s="162"/>
      <c r="C35" s="187">
        <v>44</v>
      </c>
      <c r="D35" s="183" t="s">
        <v>294</v>
      </c>
      <c r="E35" s="180" t="b">
        <f>OR('Report Form'!AE42=0,AND('Report Form'!AE42&lt;&gt;0,'Report Form'!Y42+'Report Form'!AA42&lt;&gt;0))</f>
        <v>1</v>
      </c>
      <c r="F35" s="162"/>
      <c r="G35" s="167"/>
      <c r="H35" s="167"/>
    </row>
    <row r="36" spans="1:8" ht="15.75">
      <c r="A36" s="167"/>
      <c r="B36" s="162"/>
      <c r="C36" s="187">
        <v>46</v>
      </c>
      <c r="D36" s="183" t="s">
        <v>327</v>
      </c>
      <c r="E36" s="180" t="b">
        <f>OR('Report Form'!AA43&lt;&gt;0,AND('Report Form'!AA43=0,'Report Form'!AC43=0))</f>
        <v>1</v>
      </c>
      <c r="F36" s="162"/>
      <c r="G36" s="167"/>
      <c r="H36" s="167"/>
    </row>
    <row r="37" spans="1:8" ht="15.75">
      <c r="A37" s="167"/>
      <c r="B37" s="162"/>
      <c r="C37" s="187">
        <v>48</v>
      </c>
      <c r="D37" s="183" t="s">
        <v>317</v>
      </c>
      <c r="E37" s="180" t="b">
        <f>'Report Form'!AE43&gt;='Report Form'!AC43</f>
        <v>1</v>
      </c>
      <c r="F37" s="162"/>
      <c r="G37" s="167"/>
      <c r="H37" s="167"/>
    </row>
    <row r="38" spans="1:8" ht="15.75">
      <c r="A38" s="167"/>
      <c r="B38" s="162"/>
      <c r="C38" s="187">
        <v>48</v>
      </c>
      <c r="D38" s="183" t="s">
        <v>287</v>
      </c>
      <c r="E38" s="180" t="b">
        <f>OR('Report Form'!AE43&lt;&gt;0,AND('Report Form'!AE43=0,'Report Form'!Y43+'Report Form'!AA43=0))</f>
        <v>1</v>
      </c>
      <c r="F38" s="162"/>
      <c r="G38" s="167"/>
      <c r="H38" s="167"/>
    </row>
    <row r="39" spans="1:8" ht="15.75">
      <c r="A39" s="167"/>
      <c r="B39" s="162"/>
      <c r="C39" s="187">
        <v>48</v>
      </c>
      <c r="D39" s="183" t="s">
        <v>295</v>
      </c>
      <c r="E39" s="180" t="b">
        <f>OR('Report Form'!AE43=0,AND('Report Form'!AE43&lt;&gt;0,'Report Form'!Y43+'Report Form'!AA43&lt;&gt;0))</f>
        <v>1</v>
      </c>
      <c r="F39" s="162"/>
      <c r="G39" s="167"/>
      <c r="H39" s="167"/>
    </row>
    <row r="40" spans="1:8" ht="15.75">
      <c r="A40" s="167"/>
      <c r="B40" s="162"/>
      <c r="C40" s="187">
        <v>50</v>
      </c>
      <c r="D40" s="183" t="s">
        <v>328</v>
      </c>
      <c r="E40" s="180" t="b">
        <f>OR('Report Form'!AA44&lt;&gt;0,AND('Report Form'!AA44=0,'Report Form'!AC44=0))</f>
        <v>1</v>
      </c>
      <c r="F40" s="162"/>
      <c r="G40" s="167"/>
      <c r="H40" s="167"/>
    </row>
    <row r="41" spans="1:8" ht="15.75">
      <c r="A41" s="167"/>
      <c r="B41" s="162"/>
      <c r="C41" s="187">
        <v>52</v>
      </c>
      <c r="D41" s="183" t="s">
        <v>318</v>
      </c>
      <c r="E41" s="180" t="b">
        <f>'Report Form'!AE44&gt;='Report Form'!AC44</f>
        <v>1</v>
      </c>
      <c r="F41" s="162"/>
      <c r="G41" s="167"/>
      <c r="H41" s="167"/>
    </row>
    <row r="42" spans="1:8" ht="15.75">
      <c r="A42" s="167"/>
      <c r="B42" s="162"/>
      <c r="C42" s="187">
        <v>52</v>
      </c>
      <c r="D42" s="183" t="s">
        <v>288</v>
      </c>
      <c r="E42" s="180" t="b">
        <f>OR('Report Form'!AE44&lt;&gt;0,AND('Report Form'!AE44=0,'Report Form'!Y44+'Report Form'!AA44=0))</f>
        <v>1</v>
      </c>
      <c r="F42" s="162"/>
      <c r="G42" s="167"/>
      <c r="H42" s="167"/>
    </row>
    <row r="43" spans="1:8" ht="15.75">
      <c r="A43" s="167"/>
      <c r="B43" s="162"/>
      <c r="C43" s="187">
        <v>52</v>
      </c>
      <c r="D43" s="183" t="s">
        <v>296</v>
      </c>
      <c r="E43" s="180" t="b">
        <f>OR('Report Form'!AE44=0,AND('Report Form'!AE44&lt;&gt;0,'Report Form'!Y44+'Report Form'!AA44&lt;&gt;0))</f>
        <v>1</v>
      </c>
      <c r="F43" s="162"/>
      <c r="G43" s="167"/>
      <c r="H43" s="167"/>
    </row>
    <row r="44" spans="1:8" ht="15.75">
      <c r="A44" s="167"/>
      <c r="B44" s="162"/>
      <c r="C44" s="187">
        <v>54</v>
      </c>
      <c r="D44" s="183" t="s">
        <v>329</v>
      </c>
      <c r="E44" s="180" t="b">
        <f>OR('Report Form'!AA45&lt;&gt;0,AND('Report Form'!AA45=0,'Report Form'!AC45=0))</f>
        <v>1</v>
      </c>
      <c r="F44" s="162"/>
      <c r="G44" s="167"/>
      <c r="H44" s="167"/>
    </row>
    <row r="45" spans="1:8" ht="15.75">
      <c r="A45" s="167"/>
      <c r="B45" s="162"/>
      <c r="C45" s="187">
        <v>56</v>
      </c>
      <c r="D45" s="183" t="s">
        <v>319</v>
      </c>
      <c r="E45" s="180" t="b">
        <f>'Report Form'!AE45&gt;='Report Form'!AC45</f>
        <v>1</v>
      </c>
      <c r="F45" s="162"/>
      <c r="G45" s="167"/>
      <c r="H45" s="167"/>
    </row>
    <row r="46" spans="1:8" ht="15.75">
      <c r="A46" s="167"/>
      <c r="B46" s="162"/>
      <c r="C46" s="187">
        <v>56</v>
      </c>
      <c r="D46" s="183" t="s">
        <v>289</v>
      </c>
      <c r="E46" s="180" t="b">
        <f>OR('Report Form'!AE45&lt;&gt;0,AND('Report Form'!AE45=0,'Report Form'!Y45+'Report Form'!AA45=0))</f>
        <v>1</v>
      </c>
      <c r="F46" s="162"/>
      <c r="G46" s="167"/>
      <c r="H46" s="167"/>
    </row>
    <row r="47" spans="1:8" ht="15.75">
      <c r="A47" s="167"/>
      <c r="B47" s="162"/>
      <c r="C47" s="187">
        <v>56</v>
      </c>
      <c r="D47" s="183" t="s">
        <v>297</v>
      </c>
      <c r="E47" s="180" t="b">
        <f>OR('Report Form'!AE45=0,AND('Report Form'!AE45&lt;&gt;0,'Report Form'!Y45+'Report Form'!AA45&lt;&gt;0))</f>
        <v>1</v>
      </c>
      <c r="F47" s="162"/>
      <c r="G47" s="167"/>
      <c r="H47" s="167"/>
    </row>
    <row r="48" spans="1:8" ht="15.75">
      <c r="A48" s="167"/>
      <c r="B48" s="162"/>
      <c r="C48" s="187">
        <v>58</v>
      </c>
      <c r="D48" s="183" t="s">
        <v>330</v>
      </c>
      <c r="E48" s="180" t="b">
        <f>OR('Report Form'!AA46&lt;&gt;0,AND('Report Form'!AA46=0,'Report Form'!AC46=0))</f>
        <v>1</v>
      </c>
      <c r="F48" s="162"/>
      <c r="G48" s="167"/>
      <c r="H48" s="167"/>
    </row>
    <row r="49" spans="1:8" ht="15.75">
      <c r="A49" s="167"/>
      <c r="B49" s="162"/>
      <c r="C49" s="187">
        <v>60</v>
      </c>
      <c r="D49" s="183" t="s">
        <v>320</v>
      </c>
      <c r="E49" s="180" t="b">
        <f>'Report Form'!AE46&gt;='Report Form'!AC46</f>
        <v>1</v>
      </c>
      <c r="F49" s="162"/>
      <c r="G49" s="167"/>
      <c r="H49" s="167"/>
    </row>
    <row r="50" spans="1:8" ht="15.75">
      <c r="A50" s="167"/>
      <c r="B50" s="162"/>
      <c r="C50" s="187">
        <v>60</v>
      </c>
      <c r="D50" s="183" t="s">
        <v>290</v>
      </c>
      <c r="E50" s="180" t="b">
        <f>OR('Report Form'!AE46&lt;&gt;0,AND('Report Form'!AE46=0,'Report Form'!Y46+'Report Form'!AA46=0))</f>
        <v>1</v>
      </c>
      <c r="F50" s="162"/>
      <c r="G50" s="167"/>
      <c r="H50" s="167"/>
    </row>
    <row r="51" spans="1:8" ht="15.75">
      <c r="A51" s="167"/>
      <c r="B51" s="162"/>
      <c r="C51" s="188">
        <v>60</v>
      </c>
      <c r="D51" s="184" t="s">
        <v>298</v>
      </c>
      <c r="E51" s="185" t="b">
        <f>OR('Report Form'!AE46=0,AND('Report Form'!AE46&lt;&gt;0,'Report Form'!Y46+'Report Form'!AA46&lt;&gt;0))</f>
        <v>1</v>
      </c>
      <c r="F51" s="162"/>
      <c r="G51" s="167"/>
      <c r="H51" s="167"/>
    </row>
    <row r="52" spans="1:8" ht="10.5" customHeight="1">
      <c r="A52" s="167"/>
      <c r="B52" s="162"/>
      <c r="C52" s="162"/>
      <c r="D52" s="162"/>
      <c r="E52" s="162"/>
      <c r="F52" s="162"/>
      <c r="G52" s="167"/>
      <c r="H52" s="167"/>
    </row>
    <row r="53" spans="1:8" ht="14.25" customHeight="1">
      <c r="A53" s="167"/>
      <c r="B53" s="167"/>
      <c r="C53" s="168"/>
      <c r="D53" s="168"/>
      <c r="E53" s="169"/>
      <c r="F53" s="167"/>
      <c r="G53" s="167"/>
      <c r="H53" s="167"/>
    </row>
    <row r="54" spans="1:8" ht="14.25" customHeight="1">
      <c r="A54" s="167"/>
      <c r="B54" s="167"/>
      <c r="C54" s="168"/>
      <c r="D54" s="168"/>
      <c r="E54" s="169"/>
      <c r="F54" s="167"/>
      <c r="G54" s="167"/>
      <c r="H54" s="167"/>
    </row>
    <row r="55" spans="1:8" ht="14.25" customHeight="1">
      <c r="A55" s="167"/>
      <c r="B55" s="167"/>
      <c r="C55" s="168"/>
      <c r="D55" s="168"/>
      <c r="E55" s="169"/>
      <c r="F55" s="167"/>
      <c r="G55" s="167"/>
      <c r="H55" s="167"/>
    </row>
    <row r="56" spans="1:8" ht="14.25" customHeight="1">
      <c r="A56" s="167"/>
      <c r="B56" s="167"/>
      <c r="C56" s="168"/>
      <c r="D56" s="168"/>
      <c r="E56" s="169"/>
      <c r="F56" s="167"/>
      <c r="G56" s="167"/>
      <c r="H56" s="167"/>
    </row>
    <row r="57" spans="1:8" ht="14.25" customHeight="1">
      <c r="A57" s="167"/>
      <c r="B57" s="167"/>
      <c r="C57" s="168"/>
      <c r="D57" s="168"/>
      <c r="E57" s="169"/>
      <c r="F57" s="167"/>
      <c r="G57" s="167"/>
      <c r="H57" s="167"/>
    </row>
    <row r="58" spans="1:8" ht="14.25" customHeight="1">
      <c r="A58" s="167"/>
      <c r="B58" s="167"/>
      <c r="C58" s="168"/>
      <c r="D58" s="168"/>
      <c r="E58" s="169"/>
      <c r="F58" s="167"/>
      <c r="G58" s="167"/>
      <c r="H58" s="167"/>
    </row>
    <row r="59" spans="1:8" ht="14.25" customHeight="1">
      <c r="A59" s="167"/>
      <c r="B59" s="167"/>
      <c r="C59" s="168"/>
      <c r="D59" s="168"/>
      <c r="E59" s="169"/>
      <c r="F59" s="167"/>
      <c r="G59" s="167"/>
      <c r="H59" s="167"/>
    </row>
    <row r="60" spans="1:8" ht="14.25" customHeight="1">
      <c r="A60" s="167"/>
      <c r="B60" s="167"/>
      <c r="C60" s="168"/>
      <c r="D60" s="168"/>
      <c r="E60" s="169"/>
      <c r="F60" s="167"/>
      <c r="G60" s="167"/>
      <c r="H60" s="167"/>
    </row>
    <row r="61" spans="1:8" ht="14.25" customHeight="1">
      <c r="A61" s="167"/>
      <c r="B61" s="167"/>
      <c r="C61" s="168"/>
      <c r="D61" s="168"/>
      <c r="E61" s="169"/>
      <c r="F61" s="167"/>
      <c r="G61" s="167"/>
      <c r="H61" s="167"/>
    </row>
    <row r="62" spans="1:8" ht="14.25" customHeight="1">
      <c r="A62" s="167"/>
      <c r="B62" s="167"/>
      <c r="C62" s="168"/>
      <c r="D62" s="168"/>
      <c r="E62" s="169"/>
      <c r="F62" s="167"/>
      <c r="G62" s="167"/>
      <c r="H62" s="167"/>
    </row>
    <row r="63" spans="1:8" ht="14.25" customHeight="1">
      <c r="A63" s="167"/>
      <c r="B63" s="167"/>
      <c r="C63" s="168"/>
      <c r="D63" s="168"/>
      <c r="E63" s="169"/>
      <c r="F63" s="167"/>
      <c r="G63" s="167"/>
      <c r="H63" s="167"/>
    </row>
    <row r="64" spans="1:8" ht="14.25" customHeight="1">
      <c r="A64" s="167"/>
      <c r="B64" s="167"/>
      <c r="C64" s="168"/>
      <c r="D64" s="168"/>
      <c r="E64" s="169"/>
      <c r="F64" s="167"/>
      <c r="G64" s="167"/>
      <c r="H64" s="167"/>
    </row>
    <row r="65" spans="1:8" ht="14.25" customHeight="1">
      <c r="A65" s="167"/>
      <c r="B65" s="167"/>
      <c r="C65" s="168"/>
      <c r="D65" s="168"/>
      <c r="E65" s="169"/>
      <c r="F65" s="167"/>
      <c r="G65" s="167"/>
      <c r="H65" s="167"/>
    </row>
    <row r="66" spans="1:8" ht="14.25" customHeight="1">
      <c r="A66" s="167"/>
      <c r="B66" s="167"/>
      <c r="C66" s="168"/>
      <c r="D66" s="168"/>
      <c r="E66" s="169"/>
      <c r="F66" s="167"/>
      <c r="G66" s="167"/>
      <c r="H66" s="167"/>
    </row>
    <row r="67" spans="1:8" ht="14.25" customHeight="1">
      <c r="A67" s="167"/>
      <c r="B67" s="167"/>
      <c r="C67" s="168"/>
      <c r="D67" s="168"/>
      <c r="E67" s="169"/>
      <c r="F67" s="167"/>
      <c r="G67" s="167"/>
      <c r="H67" s="167"/>
    </row>
    <row r="68" spans="1:8" ht="14.25" customHeight="1">
      <c r="A68" s="167"/>
      <c r="B68" s="167"/>
      <c r="C68" s="168"/>
      <c r="D68" s="168"/>
      <c r="E68" s="169"/>
      <c r="F68" s="167"/>
      <c r="G68" s="167"/>
      <c r="H68" s="167"/>
    </row>
    <row r="69" spans="1:8" ht="14.25" customHeight="1">
      <c r="A69" s="167"/>
      <c r="B69" s="167"/>
      <c r="C69" s="168"/>
      <c r="D69" s="168"/>
      <c r="E69" s="169"/>
      <c r="F69" s="167"/>
      <c r="G69" s="167"/>
      <c r="H69" s="167"/>
    </row>
    <row r="70" spans="1:8" ht="14.25" customHeight="1">
      <c r="A70" s="167"/>
      <c r="B70" s="167"/>
      <c r="C70" s="168"/>
      <c r="D70" s="168"/>
      <c r="E70" s="169"/>
      <c r="F70" s="167"/>
      <c r="G70" s="167"/>
      <c r="H70" s="167"/>
    </row>
    <row r="71" spans="1:8" ht="14.25" customHeight="1">
      <c r="A71" s="167"/>
      <c r="B71" s="167"/>
      <c r="C71" s="168"/>
      <c r="D71" s="168"/>
      <c r="E71" s="169"/>
      <c r="F71" s="167"/>
      <c r="G71" s="167"/>
      <c r="H71" s="167"/>
    </row>
    <row r="72" spans="1:8" ht="14.25" customHeight="1">
      <c r="A72" s="167"/>
      <c r="B72" s="167"/>
      <c r="C72" s="168"/>
      <c r="D72" s="168"/>
      <c r="E72" s="169"/>
      <c r="F72" s="167"/>
      <c r="G72" s="167"/>
      <c r="H72" s="167"/>
    </row>
    <row r="73" spans="1:8" ht="14.25" customHeight="1">
      <c r="A73" s="167"/>
      <c r="B73" s="167"/>
      <c r="C73" s="168"/>
      <c r="D73" s="168"/>
      <c r="E73" s="169"/>
      <c r="F73" s="167"/>
      <c r="G73" s="167"/>
      <c r="H73" s="167"/>
    </row>
    <row r="74" spans="1:8" ht="14.25" customHeight="1">
      <c r="A74" s="167"/>
      <c r="B74" s="167"/>
      <c r="C74" s="168"/>
      <c r="D74" s="168"/>
      <c r="E74" s="169"/>
      <c r="F74" s="167"/>
      <c r="G74" s="167"/>
      <c r="H74" s="167"/>
    </row>
    <row r="75" spans="1:8" ht="14.25" customHeight="1">
      <c r="A75" s="167"/>
      <c r="B75" s="167"/>
      <c r="C75" s="168"/>
      <c r="D75" s="168"/>
      <c r="E75" s="169"/>
      <c r="F75" s="167"/>
      <c r="G75" s="167"/>
      <c r="H75" s="167"/>
    </row>
    <row r="76" spans="1:8" ht="14.25" customHeight="1">
      <c r="A76" s="167"/>
      <c r="B76" s="167"/>
      <c r="C76" s="168"/>
      <c r="D76" s="168"/>
      <c r="E76" s="169"/>
      <c r="F76" s="167"/>
      <c r="G76" s="167"/>
      <c r="H76" s="167"/>
    </row>
    <row r="77" spans="1:8" ht="14.25" customHeight="1">
      <c r="A77" s="167"/>
      <c r="B77" s="167"/>
      <c r="C77" s="168"/>
      <c r="D77" s="168"/>
      <c r="E77" s="169"/>
      <c r="F77" s="167"/>
      <c r="G77" s="167"/>
      <c r="H77" s="167"/>
    </row>
    <row r="78" spans="1:8" ht="14.25" customHeight="1">
      <c r="A78" s="167"/>
      <c r="B78" s="167"/>
      <c r="C78" s="168"/>
      <c r="D78" s="168"/>
      <c r="E78" s="169"/>
      <c r="F78" s="167"/>
      <c r="G78" s="167"/>
      <c r="H78" s="167"/>
    </row>
    <row r="79" spans="1:8" ht="14.25" customHeight="1">
      <c r="A79" s="167"/>
      <c r="B79" s="167"/>
      <c r="C79" s="168"/>
      <c r="D79" s="168"/>
      <c r="E79" s="169"/>
      <c r="F79" s="167"/>
      <c r="G79" s="167"/>
      <c r="H79" s="167"/>
    </row>
    <row r="80" spans="1:8" ht="14.25" customHeight="1">
      <c r="A80" s="167"/>
      <c r="B80" s="167"/>
      <c r="C80" s="168"/>
      <c r="D80" s="168"/>
      <c r="E80" s="169"/>
      <c r="F80" s="167"/>
      <c r="G80" s="167"/>
      <c r="H80" s="167"/>
    </row>
    <row r="81" spans="1:8" ht="14.25" customHeight="1">
      <c r="A81" s="167"/>
      <c r="B81" s="167"/>
      <c r="C81" s="168"/>
      <c r="D81" s="168"/>
      <c r="E81" s="169"/>
      <c r="F81" s="167"/>
      <c r="G81" s="167"/>
      <c r="H81" s="167"/>
    </row>
    <row r="82" spans="1:8" ht="14.25" customHeight="1">
      <c r="A82" s="167"/>
      <c r="B82" s="167"/>
      <c r="C82" s="168"/>
      <c r="D82" s="168"/>
      <c r="E82" s="169"/>
      <c r="F82" s="167"/>
      <c r="G82" s="167"/>
      <c r="H82" s="167"/>
    </row>
    <row r="83" spans="1:8" ht="14.25" customHeight="1">
      <c r="A83" s="167"/>
      <c r="B83" s="167"/>
      <c r="C83" s="168"/>
      <c r="D83" s="168"/>
      <c r="E83" s="169"/>
      <c r="F83" s="167"/>
      <c r="G83" s="167"/>
      <c r="H83" s="167"/>
    </row>
    <row r="84" spans="1:8" ht="14.25" customHeight="1">
      <c r="A84" s="167"/>
      <c r="B84" s="167"/>
      <c r="C84" s="168"/>
      <c r="D84" s="168"/>
      <c r="E84" s="169"/>
      <c r="F84" s="167"/>
      <c r="G84" s="167"/>
      <c r="H84" s="167"/>
    </row>
    <row r="85" spans="1:8" ht="14.25" customHeight="1">
      <c r="A85" s="167"/>
      <c r="B85" s="167"/>
      <c r="C85" s="168"/>
      <c r="D85" s="168"/>
      <c r="E85" s="169"/>
      <c r="F85" s="167"/>
      <c r="G85" s="167"/>
      <c r="H85" s="167"/>
    </row>
    <row r="86" spans="1:8" ht="14.25" customHeight="1">
      <c r="A86" s="167"/>
      <c r="B86" s="167"/>
      <c r="C86" s="168"/>
      <c r="D86" s="168"/>
      <c r="E86" s="169"/>
      <c r="F86" s="167"/>
      <c r="G86" s="167"/>
      <c r="H86" s="167"/>
    </row>
    <row r="87" spans="1:8" ht="14.25" customHeight="1">
      <c r="A87" s="167"/>
      <c r="B87" s="167"/>
      <c r="C87" s="168"/>
      <c r="D87" s="168"/>
      <c r="E87" s="169"/>
      <c r="F87" s="167"/>
      <c r="G87" s="167"/>
      <c r="H87" s="167"/>
    </row>
    <row r="88" spans="1:8" ht="14.25" customHeight="1">
      <c r="A88" s="167"/>
      <c r="B88" s="167"/>
      <c r="C88" s="168"/>
      <c r="D88" s="168"/>
      <c r="E88" s="169"/>
      <c r="F88" s="167"/>
      <c r="G88" s="167"/>
      <c r="H88" s="167"/>
    </row>
    <row r="89" spans="1:8" ht="14.25" customHeight="1">
      <c r="A89" s="167"/>
      <c r="B89" s="167"/>
      <c r="C89" s="168"/>
      <c r="D89" s="168"/>
      <c r="E89" s="169"/>
      <c r="F89" s="167"/>
      <c r="G89" s="167"/>
      <c r="H89" s="167"/>
    </row>
    <row r="90" spans="1:8" ht="14.25" customHeight="1">
      <c r="A90" s="167"/>
      <c r="B90" s="167"/>
      <c r="C90" s="168"/>
      <c r="D90" s="168"/>
      <c r="E90" s="169"/>
      <c r="F90" s="167"/>
      <c r="G90" s="167"/>
      <c r="H90" s="167"/>
    </row>
    <row r="91" spans="1:8" ht="14.25" customHeight="1">
      <c r="A91" s="167"/>
      <c r="B91" s="167"/>
      <c r="C91" s="168"/>
      <c r="D91" s="168"/>
      <c r="E91" s="169"/>
      <c r="F91" s="167"/>
      <c r="G91" s="167"/>
      <c r="H91" s="167"/>
    </row>
    <row r="92" spans="1:8" ht="14.25" customHeight="1">
      <c r="A92" s="167"/>
      <c r="B92" s="167"/>
      <c r="C92" s="168"/>
      <c r="D92" s="168"/>
      <c r="E92" s="169"/>
      <c r="F92" s="167"/>
      <c r="G92" s="167"/>
      <c r="H92" s="167"/>
    </row>
    <row r="93" spans="1:8" ht="14.25" customHeight="1">
      <c r="A93" s="167"/>
      <c r="B93" s="167"/>
      <c r="C93" s="168"/>
      <c r="D93" s="168"/>
      <c r="E93" s="169"/>
      <c r="F93" s="167"/>
      <c r="G93" s="167"/>
      <c r="H93" s="167"/>
    </row>
    <row r="94" spans="1:8" ht="14.25" customHeight="1">
      <c r="A94" s="167"/>
      <c r="B94" s="167"/>
      <c r="C94" s="168"/>
      <c r="D94" s="168"/>
      <c r="E94" s="169"/>
      <c r="F94" s="167"/>
      <c r="G94" s="167"/>
      <c r="H94" s="167"/>
    </row>
    <row r="95" spans="1:8" ht="14.25" customHeight="1">
      <c r="A95" s="167"/>
      <c r="B95" s="167"/>
      <c r="C95" s="168"/>
      <c r="D95" s="168"/>
      <c r="E95" s="169"/>
      <c r="F95" s="167"/>
      <c r="G95" s="167"/>
      <c r="H95" s="167"/>
    </row>
    <row r="96" spans="1:8" ht="14.25" customHeight="1">
      <c r="A96" s="167"/>
      <c r="B96" s="167"/>
      <c r="C96" s="168"/>
      <c r="D96" s="168"/>
      <c r="E96" s="169"/>
      <c r="F96" s="167"/>
      <c r="G96" s="167"/>
      <c r="H96" s="167"/>
    </row>
    <row r="97" spans="1:8" ht="14.25" customHeight="1">
      <c r="A97" s="167"/>
      <c r="B97" s="167"/>
      <c r="C97" s="168"/>
      <c r="D97" s="168"/>
      <c r="E97" s="169"/>
      <c r="F97" s="167"/>
      <c r="G97" s="167"/>
      <c r="H97" s="167"/>
    </row>
    <row r="98" spans="1:8" ht="14.25" customHeight="1">
      <c r="A98" s="167"/>
      <c r="B98" s="167"/>
      <c r="C98" s="168"/>
      <c r="D98" s="168"/>
      <c r="E98" s="169"/>
      <c r="F98" s="167"/>
      <c r="G98" s="167"/>
      <c r="H98" s="167"/>
    </row>
    <row r="99" spans="1:8" ht="14.25" customHeight="1">
      <c r="A99" s="167"/>
      <c r="B99" s="167"/>
      <c r="C99" s="168"/>
      <c r="D99" s="168"/>
      <c r="E99" s="169"/>
      <c r="F99" s="167"/>
      <c r="G99" s="167"/>
      <c r="H99" s="167"/>
    </row>
    <row r="100" spans="1:8" ht="14.25" customHeight="1">
      <c r="A100" s="167"/>
      <c r="B100" s="167"/>
      <c r="C100" s="168"/>
      <c r="D100" s="168"/>
      <c r="E100" s="169"/>
      <c r="F100" s="167"/>
      <c r="G100" s="167"/>
      <c r="H100" s="167"/>
    </row>
    <row r="101" spans="1:8" ht="14.25" customHeight="1">
      <c r="A101" s="167"/>
      <c r="B101" s="167"/>
      <c r="C101" s="168"/>
      <c r="D101" s="168"/>
      <c r="E101" s="169"/>
      <c r="F101" s="167"/>
      <c r="G101" s="167"/>
      <c r="H101" s="167"/>
    </row>
    <row r="102" spans="1:8" ht="14.25" customHeight="1">
      <c r="A102" s="167"/>
      <c r="B102" s="167"/>
      <c r="C102" s="168"/>
      <c r="D102" s="168"/>
      <c r="E102" s="169"/>
      <c r="F102" s="167"/>
      <c r="G102" s="167"/>
      <c r="H102" s="167"/>
    </row>
    <row r="103" spans="1:8" ht="14.25" customHeight="1">
      <c r="A103" s="167"/>
      <c r="B103" s="167"/>
      <c r="C103" s="168"/>
      <c r="D103" s="168"/>
      <c r="E103" s="169"/>
      <c r="F103" s="167"/>
      <c r="G103" s="167"/>
      <c r="H103" s="167"/>
    </row>
    <row r="104" spans="1:8" ht="14.25" customHeight="1">
      <c r="A104" s="167"/>
      <c r="B104" s="167"/>
      <c r="C104" s="168"/>
      <c r="D104" s="168"/>
      <c r="E104" s="169"/>
      <c r="F104" s="167"/>
      <c r="G104" s="167"/>
      <c r="H104" s="167"/>
    </row>
    <row r="105" spans="1:8" ht="14.25" customHeight="1">
      <c r="A105" s="167"/>
      <c r="B105" s="167"/>
      <c r="C105" s="168"/>
      <c r="D105" s="168"/>
      <c r="E105" s="169"/>
      <c r="F105" s="167"/>
      <c r="G105" s="167"/>
      <c r="H105" s="167"/>
    </row>
    <row r="106" spans="1:8" ht="14.25" customHeight="1">
      <c r="A106" s="167"/>
      <c r="B106" s="167"/>
      <c r="C106" s="168"/>
      <c r="D106" s="168"/>
      <c r="E106" s="169"/>
      <c r="F106" s="167"/>
      <c r="G106" s="167"/>
      <c r="H106" s="167"/>
    </row>
    <row r="107" spans="1:8" ht="14.25" customHeight="1">
      <c r="A107" s="167"/>
      <c r="B107" s="167"/>
      <c r="C107" s="168"/>
      <c r="D107" s="168"/>
      <c r="E107" s="169"/>
      <c r="F107" s="167"/>
      <c r="G107" s="167"/>
      <c r="H107" s="167"/>
    </row>
    <row r="108" spans="1:8" ht="14.25" customHeight="1">
      <c r="A108" s="167"/>
      <c r="B108" s="167"/>
      <c r="C108" s="168"/>
      <c r="D108" s="168"/>
      <c r="E108" s="169"/>
      <c r="F108" s="167"/>
      <c r="G108" s="167"/>
      <c r="H108" s="167"/>
    </row>
    <row r="109" spans="1:8" ht="14.25" customHeight="1">
      <c r="A109" s="167"/>
      <c r="B109" s="167"/>
      <c r="C109" s="168"/>
      <c r="D109" s="168"/>
      <c r="E109" s="169"/>
      <c r="F109" s="167"/>
      <c r="G109" s="167"/>
      <c r="H109" s="167"/>
    </row>
    <row r="110" spans="1:8" ht="14.25" customHeight="1">
      <c r="A110" s="167"/>
      <c r="B110" s="167"/>
      <c r="C110" s="168"/>
      <c r="D110" s="168"/>
      <c r="E110" s="169"/>
      <c r="F110" s="167"/>
      <c r="G110" s="167"/>
      <c r="H110" s="167"/>
    </row>
    <row r="111" spans="1:8" ht="14.25" customHeight="1">
      <c r="A111" s="167"/>
      <c r="B111" s="167"/>
      <c r="C111" s="168"/>
      <c r="D111" s="168"/>
      <c r="E111" s="169"/>
      <c r="F111" s="167"/>
      <c r="G111" s="167"/>
      <c r="H111" s="167"/>
    </row>
    <row r="112" spans="1:8" ht="14.25" customHeight="1">
      <c r="A112" s="167"/>
      <c r="B112" s="167"/>
      <c r="C112" s="168"/>
      <c r="D112" s="168"/>
      <c r="E112" s="169"/>
      <c r="F112" s="167"/>
      <c r="G112" s="167"/>
      <c r="H112" s="167"/>
    </row>
    <row r="113" spans="1:8" ht="14.25" customHeight="1">
      <c r="A113" s="167"/>
      <c r="B113" s="167"/>
      <c r="C113" s="168"/>
      <c r="D113" s="168"/>
      <c r="E113" s="169"/>
      <c r="F113" s="167"/>
      <c r="G113" s="167"/>
      <c r="H113" s="167"/>
    </row>
  </sheetData>
  <sheetProtection password="CF4D" sheet="1" objects="1" scenarios="1" autoFilter="0"/>
  <conditionalFormatting sqref="E53:E65536 E1:E51">
    <cfRule type="containsText" priority="2" dxfId="75" operator="containsText" stopIfTrue="1" text="FALSE">
      <formula>NOT(ISERROR(SEARCH("FALSE",E1)))</formula>
    </cfRule>
    <cfRule type="containsText" priority="3" dxfId="76" operator="containsText" stopIfTrue="1" text="TRUE">
      <formula>NOT(ISERROR(SEARCH("TRUE",E1)))</formula>
    </cfRule>
  </conditionalFormatting>
  <conditionalFormatting sqref="E1:E65536">
    <cfRule type="cellIs" priority="1" dxfId="78" operator="equal" stopIfTrue="1">
      <formula>"check"</formula>
    </cfRule>
  </conditionalFormatting>
  <printOptions/>
  <pageMargins left="0.25" right="0.25" top="1" bottom="1" header="0.5" footer="0.5"/>
  <pageSetup horizontalDpi="600" verticalDpi="600" orientation="portrait" scale="82" r:id="rId3"/>
  <drawing r:id="rId2"/>
  <tableParts>
    <tablePart r:id="rId1"/>
  </tableParts>
</worksheet>
</file>

<file path=xl/worksheets/sheet6.xml><?xml version="1.0" encoding="utf-8"?>
<worksheet xmlns="http://schemas.openxmlformats.org/spreadsheetml/2006/main" xmlns:r="http://schemas.openxmlformats.org/officeDocument/2006/relationships">
  <sheetPr codeName="Sheet1"/>
  <dimension ref="A1:B60"/>
  <sheetViews>
    <sheetView zoomScalePageLayoutView="0" workbookViewId="0" topLeftCell="A1">
      <selection activeCell="A60" sqref="A60"/>
    </sheetView>
  </sheetViews>
  <sheetFormatPr defaultColWidth="9.00390625" defaultRowHeight="12.75"/>
  <sheetData>
    <row r="1" spans="1:2" ht="12.75">
      <c r="A1">
        <v>1</v>
      </c>
      <c r="B1" t="b">
        <f>AND(ISNUMBER(AE13),AE13&gt;=0)</f>
        <v>0</v>
      </c>
    </row>
    <row r="2" spans="1:2" ht="12.75">
      <c r="A2">
        <v>2</v>
      </c>
      <c r="B2" t="b">
        <f>AND(ISNUMBER(AE14),AE14&gt;=0)</f>
        <v>0</v>
      </c>
    </row>
    <row r="3" spans="1:2" ht="12.75">
      <c r="A3">
        <v>3</v>
      </c>
      <c r="B3" t="b">
        <f>AND(ISNUMBER(AE15))</f>
        <v>0</v>
      </c>
    </row>
    <row r="4" spans="1:2" ht="12.75">
      <c r="A4">
        <v>4</v>
      </c>
      <c r="B4" t="b">
        <f>AND(ISNUMBER(O19),O19&gt;=0)</f>
        <v>0</v>
      </c>
    </row>
    <row r="5" spans="1:2" ht="12.75">
      <c r="A5">
        <v>5</v>
      </c>
      <c r="B5" t="b">
        <f>AND(ISNUMBER(Q19),Q19&gt;=0)</f>
        <v>0</v>
      </c>
    </row>
    <row r="6" spans="1:2" ht="12.75">
      <c r="A6">
        <v>6</v>
      </c>
      <c r="B6" t="b">
        <f>AND(ISNUMBER(S19),S19&gt;=0)</f>
        <v>0</v>
      </c>
    </row>
    <row r="7" spans="1:2" ht="12.75">
      <c r="A7">
        <v>7</v>
      </c>
      <c r="B7" t="b">
        <f>AND(ISNUMBER(U19),U19&gt;=0)</f>
        <v>0</v>
      </c>
    </row>
    <row r="8" spans="1:2" ht="12.75">
      <c r="A8">
        <v>8</v>
      </c>
      <c r="B8" t="b">
        <f>AND(ISNUMBER(W19),W19&gt;=0)</f>
        <v>0</v>
      </c>
    </row>
    <row r="9" spans="1:2" ht="12.75">
      <c r="A9">
        <v>9</v>
      </c>
      <c r="B9" t="b">
        <f>AND(ISNUMBER(Y19),Y19&gt;=0)</f>
        <v>0</v>
      </c>
    </row>
    <row r="10" spans="1:2" ht="12.75">
      <c r="A10">
        <v>10</v>
      </c>
      <c r="B10" t="b">
        <f>AND(ISNUMBER(AA19),AA19&gt;=0)</f>
        <v>0</v>
      </c>
    </row>
    <row r="11" spans="1:2" ht="12.75">
      <c r="A11">
        <v>11</v>
      </c>
      <c r="B11" t="b">
        <f>AND(ISNUMBER(AC19),AC19&gt;=0)</f>
        <v>0</v>
      </c>
    </row>
    <row r="12" spans="1:2" ht="12.75">
      <c r="A12">
        <v>12</v>
      </c>
      <c r="B12" t="b">
        <f>AND(ISNUMBER(AE19),AE19&gt;=0,AE19=SUM(AE20:AE25))</f>
        <v>0</v>
      </c>
    </row>
    <row r="13" spans="1:2" ht="12.75">
      <c r="A13">
        <v>13</v>
      </c>
      <c r="B13" t="b">
        <f aca="true" t="shared" si="0" ref="B13:B18">AND(ISNUMBER(AE20),AE20&gt;=0)</f>
        <v>0</v>
      </c>
    </row>
    <row r="14" spans="1:2" ht="12.75">
      <c r="A14">
        <v>14</v>
      </c>
      <c r="B14" t="b">
        <f t="shared" si="0"/>
        <v>0</v>
      </c>
    </row>
    <row r="15" spans="1:2" ht="12.75">
      <c r="A15">
        <v>15</v>
      </c>
      <c r="B15" t="b">
        <f t="shared" si="0"/>
        <v>0</v>
      </c>
    </row>
    <row r="16" spans="1:2" ht="12.75">
      <c r="A16">
        <v>16</v>
      </c>
      <c r="B16" t="b">
        <f t="shared" si="0"/>
        <v>0</v>
      </c>
    </row>
    <row r="17" spans="1:2" ht="12.75">
      <c r="A17">
        <v>17</v>
      </c>
      <c r="B17" t="b">
        <f t="shared" si="0"/>
        <v>0</v>
      </c>
    </row>
    <row r="18" spans="1:2" ht="12.75">
      <c r="A18">
        <v>18</v>
      </c>
      <c r="B18" t="b">
        <f t="shared" si="0"/>
        <v>0</v>
      </c>
    </row>
    <row r="19" spans="1:2" ht="12.75">
      <c r="A19">
        <v>19</v>
      </c>
      <c r="B19" t="b">
        <f>AND(ISNUMBER(AE26),AE26&gt;=0,AE26=SUM(AE13,AE19))</f>
        <v>0</v>
      </c>
    </row>
    <row r="20" spans="1:2" ht="12.75">
      <c r="A20">
        <v>20</v>
      </c>
      <c r="B20" t="b">
        <f>AND(ISNUMBER(AE27),AE27&gt;=0)</f>
        <v>0</v>
      </c>
    </row>
    <row r="21" spans="1:2" ht="12.75">
      <c r="A21">
        <v>21</v>
      </c>
      <c r="B21" t="b">
        <f>AND(ISNUMBER(AE28),AE28&gt;=0)</f>
        <v>0</v>
      </c>
    </row>
    <row r="22" spans="1:2" ht="12.75">
      <c r="A22">
        <v>22</v>
      </c>
      <c r="B22" t="b">
        <f>AND(ISNUMBER(AE29),AE29&gt;=0,AE29&lt;=AE26)</f>
        <v>0</v>
      </c>
    </row>
    <row r="23" spans="1:2" ht="12.75">
      <c r="A23">
        <v>23</v>
      </c>
      <c r="B23" t="b">
        <f>AND(ISNUMBER(AE30),AE30&gt;=0)</f>
        <v>0</v>
      </c>
    </row>
    <row r="24" spans="1:2" ht="12.75">
      <c r="A24">
        <v>24</v>
      </c>
      <c r="B24" t="b">
        <f>AND(ISNUMBER(AE31),AE31&gt;=0)</f>
        <v>0</v>
      </c>
    </row>
    <row r="25" spans="1:2" ht="12.75">
      <c r="A25">
        <v>25</v>
      </c>
      <c r="B25" t="b">
        <f>AND(ISNUMBER(AE32),AE32&gt;=0)</f>
        <v>0</v>
      </c>
    </row>
    <row r="26" spans="1:2" ht="12.75">
      <c r="A26">
        <v>26</v>
      </c>
      <c r="B26" t="b">
        <f>AND(ISNUMBER(AE33),AE33&gt;=0)</f>
        <v>0</v>
      </c>
    </row>
    <row r="27" spans="1:2" ht="12.75">
      <c r="A27">
        <v>27</v>
      </c>
      <c r="B27" t="b">
        <f>AND(ISNUMBER(AE34),AE34&gt;=0)</f>
        <v>0</v>
      </c>
    </row>
    <row r="28" spans="1:2" ht="12.75">
      <c r="A28">
        <v>28</v>
      </c>
      <c r="B28" t="b">
        <f>AND(ISNUMBER(AE36),AE36&gt;=0)</f>
        <v>0</v>
      </c>
    </row>
    <row r="29" spans="1:2" ht="12.75">
      <c r="A29">
        <v>29</v>
      </c>
      <c r="B29" t="b">
        <f>AND(ISNUMBER(Y39),Y39&gt;=0)</f>
        <v>0</v>
      </c>
    </row>
    <row r="30" spans="1:2" ht="12.75">
      <c r="A30">
        <v>30</v>
      </c>
      <c r="B30" t="b">
        <f>AND(ISNUMBER(AA39),IF(AA39=0,AC39=0,AA39&gt;=0))</f>
        <v>0</v>
      </c>
    </row>
    <row r="31" spans="1:2" ht="12.75">
      <c r="A31">
        <v>31</v>
      </c>
      <c r="B31" t="b">
        <f>AND(ISNUMBER(AC39),AC39&gt;=0)</f>
        <v>0</v>
      </c>
    </row>
    <row r="32" spans="1:2" ht="12.75">
      <c r="A32">
        <v>32</v>
      </c>
      <c r="B32" t="b">
        <f>AND(ISNUMBER(AE39),AE39&gt;=AC39,IF(SUM(Y39,AA39)&lt;&gt;0,AE39&lt;&gt;0,AE39=0))</f>
        <v>0</v>
      </c>
    </row>
    <row r="33" spans="1:2" ht="12.75">
      <c r="A33">
        <v>33</v>
      </c>
      <c r="B33" t="b">
        <f>AND(ISNUMBER(Y40),Y40&gt;=0)</f>
        <v>0</v>
      </c>
    </row>
    <row r="34" spans="1:2" ht="12.75">
      <c r="A34">
        <v>34</v>
      </c>
      <c r="B34" t="b">
        <f>AND(ISNUMBER(AA40),IF(AA40=0,AC40=0,AA40&gt;=0))</f>
        <v>0</v>
      </c>
    </row>
    <row r="35" spans="1:2" ht="12.75">
      <c r="A35">
        <v>35</v>
      </c>
      <c r="B35" t="b">
        <f>AND(ISNUMBER(AC40),AC40&gt;=0)</f>
        <v>0</v>
      </c>
    </row>
    <row r="36" spans="1:2" ht="12.75">
      <c r="A36">
        <v>36</v>
      </c>
      <c r="B36" t="b">
        <f>AND(ISNUMBER(AE40),AE40&gt;=AC40,IF(SUM(Y40,AA40)&lt;&gt;0,AE40&lt;&gt;0,AE40=0))</f>
        <v>0</v>
      </c>
    </row>
    <row r="37" spans="1:2" ht="12.75">
      <c r="A37">
        <v>37</v>
      </c>
      <c r="B37" t="b">
        <f>AND(ISNUMBER(Y41),Y41&gt;=0)</f>
        <v>0</v>
      </c>
    </row>
    <row r="38" spans="1:2" ht="12.75">
      <c r="A38">
        <v>38</v>
      </c>
      <c r="B38" t="b">
        <f>AND(ISNUMBER(AA41),IF(AA41=0,AC41=0,AA41&gt;=0))</f>
        <v>0</v>
      </c>
    </row>
    <row r="39" spans="1:2" ht="12.75">
      <c r="A39">
        <v>39</v>
      </c>
      <c r="B39" t="b">
        <f>AND(ISNUMBER(AC41),AC41&gt;=0)</f>
        <v>0</v>
      </c>
    </row>
    <row r="40" spans="1:2" ht="12.75">
      <c r="A40">
        <v>40</v>
      </c>
      <c r="B40" t="b">
        <f>AND(ISNUMBER(AE41),AE41&gt;=AC41,IF(SUM(Y41,AA41)&lt;&gt;0,AE41&lt;&gt;0,AE41=0))</f>
        <v>0</v>
      </c>
    </row>
    <row r="41" spans="1:2" ht="12.75">
      <c r="A41">
        <v>41</v>
      </c>
      <c r="B41" t="b">
        <f>AND(ISNUMBER(Y42),Y42&gt;=0)</f>
        <v>0</v>
      </c>
    </row>
    <row r="42" spans="1:2" ht="12.75">
      <c r="A42">
        <v>42</v>
      </c>
      <c r="B42" t="b">
        <f>AND(ISNUMBER(AA42),IF(AA42=0,AC42=0,AA42&gt;=0))</f>
        <v>0</v>
      </c>
    </row>
    <row r="43" spans="1:2" ht="12.75">
      <c r="A43">
        <v>43</v>
      </c>
      <c r="B43" t="b">
        <f>AND(ISNUMBER(AC42),AC42&gt;=0)</f>
        <v>0</v>
      </c>
    </row>
    <row r="44" spans="1:2" ht="12.75">
      <c r="A44">
        <v>44</v>
      </c>
      <c r="B44" t="b">
        <f>AND(ISNUMBER(AE42),AE42&gt;=AC42,IF(SUM(Y42,AA42)&lt;&gt;0,AE42&lt;&gt;0,AE42=0))</f>
        <v>0</v>
      </c>
    </row>
    <row r="45" spans="1:2" ht="12.75">
      <c r="A45">
        <v>45</v>
      </c>
      <c r="B45" t="b">
        <f>AND(ISNUMBER(Y43),Y43&gt;=0)</f>
        <v>0</v>
      </c>
    </row>
    <row r="46" spans="1:2" ht="12.75">
      <c r="A46">
        <v>46</v>
      </c>
      <c r="B46" t="b">
        <f>AND(ISNUMBER(AA43),IF(AA43=0,AC43=0,AA43&gt;=0))</f>
        <v>0</v>
      </c>
    </row>
    <row r="47" spans="1:2" ht="12.75">
      <c r="A47">
        <v>47</v>
      </c>
      <c r="B47" t="b">
        <f>AND(ISNUMBER(AC43),AC43&gt;=0)</f>
        <v>0</v>
      </c>
    </row>
    <row r="48" spans="1:2" ht="12.75">
      <c r="A48">
        <v>48</v>
      </c>
      <c r="B48" t="b">
        <f>AND(ISNUMBER(AE43),AE43&gt;=AC43,IF(SUM(Y43,AA43)&lt;&gt;0,AE43&lt;&gt;0,AE43=0))</f>
        <v>0</v>
      </c>
    </row>
    <row r="49" spans="1:2" ht="12.75">
      <c r="A49">
        <v>49</v>
      </c>
      <c r="B49" t="b">
        <f>AND(ISNUMBER(Y44),Y44&gt;=0)</f>
        <v>0</v>
      </c>
    </row>
    <row r="50" spans="1:2" ht="12.75">
      <c r="A50">
        <v>50</v>
      </c>
      <c r="B50" t="b">
        <f>AND(ISNUMBER(AA44),IF(AA44=0,AC44=0,AA44&gt;=0))</f>
        <v>0</v>
      </c>
    </row>
    <row r="51" spans="1:2" ht="12.75">
      <c r="A51">
        <v>51</v>
      </c>
      <c r="B51" t="b">
        <f>AND(ISNUMBER(AC44),AC44&gt;=0)</f>
        <v>0</v>
      </c>
    </row>
    <row r="52" spans="1:2" ht="12.75">
      <c r="A52">
        <v>52</v>
      </c>
      <c r="B52" t="b">
        <f>AND(ISNUMBER(AE44),AE44&gt;=AC44,IF(SUM(Y44,AA44)&lt;&gt;0,AE44&lt;&gt;0,AE44=0))</f>
        <v>0</v>
      </c>
    </row>
    <row r="53" spans="1:2" ht="12.75">
      <c r="A53">
        <v>53</v>
      </c>
      <c r="B53" t="b">
        <f>AND(ISNUMBER(Y45),Y45&gt;=0)</f>
        <v>0</v>
      </c>
    </row>
    <row r="54" spans="1:2" ht="12.75">
      <c r="A54">
        <v>54</v>
      </c>
      <c r="B54" t="b">
        <f>AND(ISNUMBER(AA45),IF(AA45=0,AC45=0,AA45&gt;=0))</f>
        <v>0</v>
      </c>
    </row>
    <row r="55" spans="1:2" ht="12.75">
      <c r="A55">
        <v>55</v>
      </c>
      <c r="B55" t="b">
        <f>AND(ISNUMBER(AC45),AC45&gt;=0)</f>
        <v>0</v>
      </c>
    </row>
    <row r="56" spans="1:2" ht="12.75">
      <c r="A56">
        <v>56</v>
      </c>
      <c r="B56" t="b">
        <f>AND(ISNUMBER(AE45),AE45&gt;=AC45,IF(SUM(Y45,AA45)&lt;&gt;0,AE45&lt;&gt;0,AE45=0))</f>
        <v>0</v>
      </c>
    </row>
    <row r="57" spans="1:2" ht="12.75">
      <c r="A57">
        <v>57</v>
      </c>
      <c r="B57" t="b">
        <f>AND(ISNUMBER(Y46),Y46&gt;=0)</f>
        <v>0</v>
      </c>
    </row>
    <row r="58" spans="1:2" ht="12.75">
      <c r="A58">
        <v>58</v>
      </c>
      <c r="B58" t="b">
        <f>AND(ISNUMBER(AA46),IF(AA46=0,AC46=0,AA46&gt;=0))</f>
        <v>0</v>
      </c>
    </row>
    <row r="59" spans="1:2" ht="12.75">
      <c r="A59">
        <v>59</v>
      </c>
      <c r="B59" t="b">
        <f>AND(ISNUMBER(AC46),AC46&gt;=0)</f>
        <v>0</v>
      </c>
    </row>
    <row r="60" spans="1:2" ht="12.75">
      <c r="A60">
        <v>60</v>
      </c>
      <c r="B60" t="b">
        <f>AND(ISNUMBER(AE46),AE46&gt;=AC46,IF(SUM(Y46,AA46)&lt;&gt;0,AE46&lt;&gt;0,AE46=0))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Linda Mesman-Poirot</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237 FC (7/09) Form in Excel</dc:title>
  <dc:subject>Blank form in Excel of the CA 237 FC (7/09) data table report.</dc:subject>
  <dc:creator>Gigi Sabile</dc:creator>
  <cp:keywords/>
  <dc:description/>
  <cp:lastModifiedBy>Chris Tai</cp:lastModifiedBy>
  <cp:lastPrinted>2018-05-29T20:27:24Z</cp:lastPrinted>
  <dcterms:created xsi:type="dcterms:W3CDTF">1998-08-18T16:35:33Z</dcterms:created>
  <dcterms:modified xsi:type="dcterms:W3CDTF">2018-05-29T20:40:38Z</dcterms:modified>
  <cp:category>Research and Data Reports (RADR) website, Forms and Instructions</cp:category>
  <cp:version/>
  <cp:contentType/>
  <cp:contentStatus/>
</cp:coreProperties>
</file>

<file path=docProps/custom.xml><?xml version="1.0" encoding="utf-8"?>
<Properties xmlns="http://schemas.openxmlformats.org/officeDocument/2006/custom-properties" xmlns:vt="http://schemas.openxmlformats.org/officeDocument/2006/docPropsVTypes"/>
</file>